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ЭтаКнига" filterPrivacy="1" defaultThemeVersion="124226"/>
  <bookViews>
    <workbookView xWindow="120" yWindow="165" windowWidth="15120" windowHeight="7950" tabRatio="803" activeTab="1"/>
  </bookViews>
  <sheets>
    <sheet name="Напряжение" sheetId="1" r:id="rId1"/>
    <sheet name="Нагрузка по 110 кВ" sheetId="5" r:id="rId2"/>
    <sheet name="Нагрузка по 35-10-6 кВ" sheetId="4" r:id="rId3"/>
    <sheet name="Нагрузка в хар. час" sheetId="6" r:id="rId4"/>
    <sheet name="Нагрузка ежечасно" sheetId="3" r:id="rId5"/>
  </sheets>
  <externalReferences>
    <externalReference r:id="rId8"/>
    <externalReference r:id="rId9"/>
  </externalReferences>
  <definedNames/>
  <calcPr calcId="125725"/>
</workbook>
</file>

<file path=xl/sharedStrings.xml><?xml version="1.0" encoding="utf-8"?>
<sst xmlns="http://schemas.openxmlformats.org/spreadsheetml/2006/main" count="289" uniqueCount="48">
  <si>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</si>
  <si>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</si>
  <si>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</si>
  <si>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</si>
  <si>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</si>
  <si>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</si>
  <si>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</si>
  <si>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</si>
  <si>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</si>
  <si>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</si>
  <si>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3Т</t>
  </si>
  <si>
    <t>1Т</t>
  </si>
  <si>
    <t>4Т</t>
  </si>
  <si>
    <t>Паспортные данные трансформаторов:</t>
  </si>
  <si>
    <t>Qхх</t>
  </si>
  <si>
    <t>Хтр</t>
  </si>
  <si>
    <t>U С-341, кВ</t>
  </si>
  <si>
    <t>U С-342, кВ</t>
  </si>
  <si>
    <t>По фидерам не АЧР, САОН</t>
  </si>
  <si>
    <t>I 6 кВ, A</t>
  </si>
  <si>
    <t>I 10 кВ, A</t>
  </si>
  <si>
    <t>I 35 кВ, A</t>
  </si>
  <si>
    <t>По фидерам АЧР, САОН</t>
  </si>
  <si>
    <t>По фидерам без АЧР, САОН</t>
  </si>
  <si>
    <t>Подстанция "Черногорская"</t>
  </si>
  <si>
    <t>РПН-110</t>
  </si>
  <si>
    <t>ПБВ-35</t>
  </si>
  <si>
    <t>1T</t>
  </si>
  <si>
    <t>2T</t>
  </si>
  <si>
    <t>3T</t>
  </si>
  <si>
    <t>4T</t>
  </si>
  <si>
    <t>U, кВ</t>
  </si>
  <si>
    <t>Напряжение по стороне 110 кВ, положения переключателей РПН, ПБВ: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</si>
  <si>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110кВ</t>
    </r>
  </si>
  <si>
    <t>Напряжение на шинах 35, 10 и 6 кВ</t>
  </si>
  <si>
    <t>Напряжение на шинах 35, 10 и 6 кВ в характерные часы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</si>
  <si>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6 и 10кВ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</si>
  <si>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2Т и 3Т по стороне 35кВ</t>
    </r>
  </si>
  <si>
    <t>Подстанция "Черногорская" Нагрузка по отходящим фидерам 6кВ</t>
  </si>
  <si>
    <t>Подстанция "Черногорская" Нагрузка по отходящим фидерам 10кВ</t>
  </si>
  <si>
    <t>Нагрузка по отходящим фидерам 10кВ</t>
  </si>
  <si>
    <t>Нагрузка по отходящим фидерам 35кВ</t>
  </si>
  <si>
    <r>
      <t xml:space="preserve">Суммарная нагрузка на трансформаторах </t>
    </r>
    <r>
      <rPr>
        <b/>
        <sz val="11"/>
        <color theme="1"/>
        <rFont val="Calibri"/>
        <family val="2"/>
        <scheme val="minor"/>
      </rPr>
      <t>1Т,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2Т, 3Т и 4Т</t>
    </r>
  </si>
  <si>
    <t>Подстанция "Черногорская" Нагрузка по отходящим фидерам 6кВ ежечасно с 00-00 до 24-00 часов московского времени,</t>
  </si>
  <si>
    <t>Подстанция "Черногорская" Нагрузка по отходящим фидерам 10кВ ежечасно с 00-00 до 24-00 часов московского времени,</t>
  </si>
  <si>
    <t>Подстанция "Черногорская" Нагрузка по отходящим фидерам 35кВ ежечасно с 00-00 до 24-00 часов московского времени,</t>
  </si>
  <si>
    <t>Суммарная нагрузка ежечасно с 00-00 до 24-00 часов московского времени</t>
  </si>
  <si>
    <r>
      <rPr>
        <b/>
        <sz val="11"/>
        <color theme="1"/>
        <rFont val="Calibri"/>
        <family val="2"/>
        <scheme val="minor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</si>
</sst>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/>
    <xf numFmtId="0" fontId="0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4" xfId="0" applyBorder="1"/>
    <xf numFmtId="0" fontId="3" fillId="0" borderId="4" xfId="0" applyFont="1" applyBorder="1"/>
    <xf numFmtId="0" fontId="0" fillId="0" borderId="4" xfId="0" applyFont="1" applyBorder="1"/>
    <xf numFmtId="49" fontId="1" fillId="0" borderId="0" xfId="0" applyNumberFormat="1" applyFont="1" applyFill="1" applyBorder="1" applyAlignment="1">
      <alignment/>
    </xf>
    <xf numFmtId="0" fontId="4" fillId="0" borderId="1" xfId="0" applyFont="1" applyBorder="1"/>
    <xf numFmtId="164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/>
    </xf>
    <xf numFmtId="0" fontId="3" fillId="0" borderId="1" xfId="0" applyFont="1" applyBorder="1"/>
    <xf numFmtId="164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0" borderId="5" xfId="0" applyNumberFormat="1" applyBorder="1"/>
    <xf numFmtId="165" fontId="3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65" fontId="3" fillId="0" borderId="2" xfId="0" applyNumberFormat="1" applyFont="1" applyBorder="1"/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165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14" fontId="0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5" fontId="3" fillId="0" borderId="1" xfId="0" applyNumberFormat="1" applyFont="1" applyBorder="1"/>
    <xf numFmtId="0" fontId="3" fillId="0" borderId="3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/>
    </xf>
    <xf numFmtId="165" fontId="0" fillId="0" borderId="1" xfId="0" applyNumberFormat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075"/>
          <c:y val="0.07875"/>
          <c:w val="0.76375"/>
          <c:h val="0.820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ежечасно'!$A$104:$A$127</c:f>
              <c:strCache/>
            </c:strRef>
          </c:cat>
          <c:val>
            <c:numRef>
              <c:f>'Нагрузка ежечасно'!$P$104:$P$127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ежечасно'!$A$104:$A$127</c:f>
              <c:strCache/>
            </c:strRef>
          </c:cat>
          <c:val>
            <c:numRef>
              <c:f>'Нагрузка ежечасно'!$Q$104:$Q$127</c:f>
              <c:numCache/>
            </c:numRef>
          </c:val>
          <c:smooth val="0"/>
        </c:ser>
        <c:dropLines/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Время, час</a:t>
                </a:r>
              </a:p>
            </c:rich>
          </c:tx>
          <c:layout>
            <c:manualLayout>
              <c:xMode val="edge"/>
              <c:yMode val="edge"/>
              <c:x val="0.476"/>
              <c:y val="0.957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h:mm;@" sourceLinked="1"/>
        <c:majorTickMark val="none"/>
        <c:minorTickMark val="none"/>
        <c:tickLblPos val="nextTo"/>
        <c:crossAx val="9173834"/>
        <c:crosses val="autoZero"/>
        <c:auto val="1"/>
        <c:lblOffset val="100"/>
        <c:noMultiLvlLbl val="0"/>
      </c:catAx>
      <c:valAx>
        <c:axId val="9173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3830201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7"/>
          <c:y val="0.4705"/>
          <c:w val="0.05625"/>
          <c:h val="0.0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134</xdr:row>
      <xdr:rowOff>66675</xdr:rowOff>
    </xdr:from>
    <xdr:to>
      <xdr:col>13</xdr:col>
      <xdr:colOff>495300</xdr:colOff>
      <xdr:row>169</xdr:row>
      <xdr:rowOff>152400</xdr:rowOff>
    </xdr:to>
    <xdr:graphicFrame macro="">
      <xdr:nvGraphicFramePr>
        <xdr:cNvPr id="1034" name="Диаграмма 1"/>
        <xdr:cNvGraphicFramePr/>
      </xdr:nvGraphicFramePr>
      <xdr:xfrm>
        <a:off x="66675" y="25593675"/>
        <a:ext cx="83058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3;&#1055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63;&#1077;&#1088;&#1085;&#1086;&#1075;&#1086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ГПП В1Т-6кВ (тп1,2)</v>
          </cell>
          <cell r="E1" t="str">
            <v>ГПП В2Т-10кВ (тп1,2)</v>
          </cell>
          <cell r="H1" t="str">
            <v>ГПП В2Т-35кВ (тп1,2)</v>
          </cell>
          <cell r="K1" t="str">
            <v>ГПП В3Т-10кВ (тп1,2)</v>
          </cell>
          <cell r="N1" t="str">
            <v>ГПП В3Т-35кВ (тп1,2)</v>
          </cell>
          <cell r="Q1" t="str">
            <v>ГПП В4Т-6кВ (тп1,2)</v>
          </cell>
          <cell r="T1" t="str">
            <v>ГПП яч. ЯКНО-1 (тп14)</v>
          </cell>
          <cell r="W1" t="str">
            <v>ГПП яч. ЯКНО-3 (тп7)</v>
          </cell>
        </row>
        <row r="4">
          <cell r="B4">
            <v>3800.384</v>
          </cell>
          <cell r="C4">
            <v>3827.915</v>
          </cell>
          <cell r="D4">
            <v>3770.118</v>
          </cell>
          <cell r="E4">
            <v>6170.316</v>
          </cell>
          <cell r="F4">
            <v>6253.729</v>
          </cell>
          <cell r="G4">
            <v>6165.113</v>
          </cell>
          <cell r="H4">
            <v>21824.567</v>
          </cell>
          <cell r="I4">
            <v>21829.73</v>
          </cell>
          <cell r="J4">
            <v>21863.237</v>
          </cell>
          <cell r="K4">
            <v>6202.464</v>
          </cell>
          <cell r="L4">
            <v>6245.26</v>
          </cell>
          <cell r="M4">
            <v>6174.362</v>
          </cell>
          <cell r="N4">
            <v>21597.917</v>
          </cell>
          <cell r="O4">
            <v>21893.584</v>
          </cell>
          <cell r="P4">
            <v>21840.036</v>
          </cell>
          <cell r="Q4">
            <v>3811.193</v>
          </cell>
          <cell r="R4">
            <v>3808.053</v>
          </cell>
          <cell r="S4">
            <v>3784.045</v>
          </cell>
          <cell r="T4">
            <v>3753.847</v>
          </cell>
          <cell r="U4">
            <v>3713.518</v>
          </cell>
          <cell r="V4">
            <v>3673.095</v>
          </cell>
          <cell r="W4">
            <v>3720.215</v>
          </cell>
          <cell r="X4">
            <v>3718.041</v>
          </cell>
          <cell r="Y4">
            <v>3776.77</v>
          </cell>
        </row>
        <row r="5">
          <cell r="B5">
            <v>3813.503</v>
          </cell>
          <cell r="C5">
            <v>3820.994</v>
          </cell>
          <cell r="D5">
            <v>3807.251</v>
          </cell>
          <cell r="E5">
            <v>6219.522</v>
          </cell>
          <cell r="F5">
            <v>6271</v>
          </cell>
          <cell r="G5">
            <v>6208.354</v>
          </cell>
          <cell r="H5">
            <v>22048.536</v>
          </cell>
          <cell r="I5">
            <v>21956.455</v>
          </cell>
          <cell r="J5">
            <v>21940.418</v>
          </cell>
          <cell r="K5">
            <v>6263.962</v>
          </cell>
          <cell r="L5">
            <v>6286.403</v>
          </cell>
          <cell r="M5">
            <v>6230.483</v>
          </cell>
          <cell r="N5">
            <v>21831.268</v>
          </cell>
          <cell r="O5">
            <v>22041.305</v>
          </cell>
          <cell r="P5">
            <v>21960.879</v>
          </cell>
          <cell r="Q5">
            <v>3809.298</v>
          </cell>
          <cell r="R5">
            <v>3828.848</v>
          </cell>
          <cell r="S5">
            <v>3782.78</v>
          </cell>
          <cell r="T5">
            <v>3797.35</v>
          </cell>
          <cell r="U5">
            <v>3733.675</v>
          </cell>
          <cell r="V5">
            <v>3711.086</v>
          </cell>
          <cell r="W5">
            <v>3736.355</v>
          </cell>
          <cell r="X5">
            <v>3761.057</v>
          </cell>
          <cell r="Y5">
            <v>3801.239</v>
          </cell>
        </row>
        <row r="6">
          <cell r="B6">
            <v>3808.24</v>
          </cell>
          <cell r="C6">
            <v>3821.99</v>
          </cell>
          <cell r="D6">
            <v>3795.742</v>
          </cell>
          <cell r="E6">
            <v>6214.37</v>
          </cell>
          <cell r="F6">
            <v>6252.16</v>
          </cell>
          <cell r="G6">
            <v>6195.425</v>
          </cell>
          <cell r="H6">
            <v>22009.847</v>
          </cell>
          <cell r="I6">
            <v>21892.5</v>
          </cell>
          <cell r="J6">
            <v>21855.516</v>
          </cell>
          <cell r="K6">
            <v>6279.176</v>
          </cell>
          <cell r="L6">
            <v>6295.353</v>
          </cell>
          <cell r="M6">
            <v>6241.647</v>
          </cell>
          <cell r="N6">
            <v>21917.035</v>
          </cell>
          <cell r="O6">
            <v>22106</v>
          </cell>
          <cell r="P6">
            <v>21999.11</v>
          </cell>
          <cell r="Q6">
            <v>3814.43</v>
          </cell>
          <cell r="R6">
            <v>3822.83</v>
          </cell>
          <cell r="S6">
            <v>3784.828</v>
          </cell>
          <cell r="T6">
            <v>3785.832</v>
          </cell>
          <cell r="U6">
            <v>3717.627</v>
          </cell>
          <cell r="V6">
            <v>3704.23</v>
          </cell>
          <cell r="W6">
            <v>3748.245</v>
          </cell>
          <cell r="X6">
            <v>3771.445</v>
          </cell>
          <cell r="Y6">
            <v>3803.141</v>
          </cell>
        </row>
        <row r="7">
          <cell r="B7">
            <v>3807.155</v>
          </cell>
          <cell r="C7">
            <v>3816.371</v>
          </cell>
          <cell r="D7">
            <v>3790.688</v>
          </cell>
          <cell r="E7">
            <v>6208.035</v>
          </cell>
          <cell r="F7">
            <v>6245.965</v>
          </cell>
          <cell r="G7">
            <v>6187.789</v>
          </cell>
          <cell r="H7">
            <v>21974.188</v>
          </cell>
          <cell r="I7">
            <v>21859.481</v>
          </cell>
          <cell r="J7">
            <v>21823.292</v>
          </cell>
          <cell r="K7">
            <v>6255.837</v>
          </cell>
          <cell r="L7">
            <v>6270.71</v>
          </cell>
          <cell r="M7">
            <v>6218.532</v>
          </cell>
          <cell r="N7">
            <v>21836.723</v>
          </cell>
          <cell r="O7">
            <v>22015.446</v>
          </cell>
          <cell r="P7">
            <v>21934.723</v>
          </cell>
          <cell r="Q7">
            <v>3802.551</v>
          </cell>
          <cell r="R7">
            <v>3812.315</v>
          </cell>
          <cell r="S7">
            <v>3778.228</v>
          </cell>
          <cell r="T7">
            <v>3783.144</v>
          </cell>
          <cell r="U7">
            <v>3717.309</v>
          </cell>
          <cell r="V7">
            <v>3699.064</v>
          </cell>
          <cell r="W7">
            <v>3737.063</v>
          </cell>
          <cell r="X7">
            <v>3760.682</v>
          </cell>
          <cell r="Y7">
            <v>3795.249</v>
          </cell>
        </row>
        <row r="8">
          <cell r="B8">
            <v>3793.486</v>
          </cell>
          <cell r="C8">
            <v>3814.298</v>
          </cell>
          <cell r="D8">
            <v>3784.155</v>
          </cell>
          <cell r="E8">
            <v>6171.117</v>
          </cell>
          <cell r="F8">
            <v>6218.555</v>
          </cell>
          <cell r="G8">
            <v>6155.176</v>
          </cell>
          <cell r="H8">
            <v>21881.578</v>
          </cell>
          <cell r="I8">
            <v>21802.719</v>
          </cell>
          <cell r="J8">
            <v>21752.266</v>
          </cell>
          <cell r="K8">
            <v>6250.729</v>
          </cell>
          <cell r="L8">
            <v>6276.947</v>
          </cell>
          <cell r="M8">
            <v>6211.298</v>
          </cell>
          <cell r="N8">
            <v>21804.403</v>
          </cell>
          <cell r="O8">
            <v>22026.89</v>
          </cell>
          <cell r="P8">
            <v>21924.229</v>
          </cell>
          <cell r="Q8">
            <v>3794.648</v>
          </cell>
          <cell r="R8">
            <v>3800.988</v>
          </cell>
          <cell r="S8">
            <v>3755.332</v>
          </cell>
          <cell r="T8">
            <v>3765.588</v>
          </cell>
          <cell r="U8">
            <v>3691.36</v>
          </cell>
          <cell r="V8">
            <v>3680.636</v>
          </cell>
          <cell r="W8">
            <v>3733.005</v>
          </cell>
          <cell r="X8">
            <v>3750.174</v>
          </cell>
          <cell r="Y8">
            <v>3795.118</v>
          </cell>
        </row>
        <row r="9">
          <cell r="B9">
            <v>3776.124</v>
          </cell>
          <cell r="C9">
            <v>3786.325</v>
          </cell>
          <cell r="D9">
            <v>3760.69</v>
          </cell>
          <cell r="E9">
            <v>6139.587</v>
          </cell>
          <cell r="F9">
            <v>6183.498</v>
          </cell>
          <cell r="G9">
            <v>6138.409</v>
          </cell>
          <cell r="H9">
            <v>21777.47</v>
          </cell>
          <cell r="I9">
            <v>21663.459</v>
          </cell>
          <cell r="J9">
            <v>21652.449</v>
          </cell>
          <cell r="K9">
            <v>6215.092</v>
          </cell>
          <cell r="L9">
            <v>6234.688</v>
          </cell>
          <cell r="M9">
            <v>6190.635</v>
          </cell>
          <cell r="N9">
            <v>21729.737</v>
          </cell>
          <cell r="O9">
            <v>21910.279</v>
          </cell>
          <cell r="P9">
            <v>21844.944</v>
          </cell>
          <cell r="Q9">
            <v>3778.904</v>
          </cell>
          <cell r="R9">
            <v>3790.565</v>
          </cell>
          <cell r="S9">
            <v>3754.452</v>
          </cell>
          <cell r="T9">
            <v>3740.049</v>
          </cell>
          <cell r="U9">
            <v>3676.391</v>
          </cell>
          <cell r="V9">
            <v>3671.409</v>
          </cell>
          <cell r="W9">
            <v>3720.127</v>
          </cell>
          <cell r="X9">
            <v>3737.341</v>
          </cell>
          <cell r="Y9">
            <v>3768.572</v>
          </cell>
        </row>
        <row r="10">
          <cell r="B10">
            <v>3751.139</v>
          </cell>
          <cell r="C10">
            <v>3768.911</v>
          </cell>
          <cell r="D10">
            <v>3747.806</v>
          </cell>
          <cell r="E10">
            <v>6146.412</v>
          </cell>
          <cell r="F10">
            <v>6189.206</v>
          </cell>
          <cell r="G10">
            <v>6132.765</v>
          </cell>
          <cell r="H10">
            <v>21766.478</v>
          </cell>
          <cell r="I10">
            <v>21678.957</v>
          </cell>
          <cell r="J10">
            <v>21645.391</v>
          </cell>
          <cell r="K10">
            <v>6201.994</v>
          </cell>
          <cell r="L10">
            <v>6218.994</v>
          </cell>
          <cell r="M10">
            <v>6157.639</v>
          </cell>
          <cell r="N10">
            <v>21726.505</v>
          </cell>
          <cell r="O10">
            <v>21937.015</v>
          </cell>
          <cell r="P10">
            <v>21842.163</v>
          </cell>
          <cell r="Q10">
            <v>3756.5</v>
          </cell>
          <cell r="R10">
            <v>3771.062</v>
          </cell>
          <cell r="S10">
            <v>3726.286</v>
          </cell>
          <cell r="T10">
            <v>3748.815</v>
          </cell>
          <cell r="U10">
            <v>3679.526</v>
          </cell>
          <cell r="V10">
            <v>3670.483</v>
          </cell>
          <cell r="W10">
            <v>3706.185</v>
          </cell>
          <cell r="X10">
            <v>3728.508</v>
          </cell>
          <cell r="Y10">
            <v>3772.048</v>
          </cell>
        </row>
        <row r="11">
          <cell r="B11">
            <v>3752.727</v>
          </cell>
          <cell r="C11">
            <v>3768.618</v>
          </cell>
          <cell r="D11">
            <v>3744.89</v>
          </cell>
          <cell r="E11">
            <v>6127.519</v>
          </cell>
          <cell r="F11">
            <v>6173.786</v>
          </cell>
          <cell r="G11">
            <v>6111.786</v>
          </cell>
          <cell r="H11">
            <v>21710.12</v>
          </cell>
          <cell r="I11">
            <v>21616.092</v>
          </cell>
          <cell r="J11">
            <v>21574.755</v>
          </cell>
          <cell r="K11">
            <v>6217.911</v>
          </cell>
          <cell r="L11">
            <v>6230.562</v>
          </cell>
          <cell r="M11">
            <v>6170.13</v>
          </cell>
          <cell r="N11">
            <v>21662.939</v>
          </cell>
          <cell r="O11">
            <v>21876.027</v>
          </cell>
          <cell r="P11">
            <v>21764.439</v>
          </cell>
          <cell r="Q11">
            <v>3758.081</v>
          </cell>
          <cell r="R11">
            <v>3772.656</v>
          </cell>
          <cell r="S11">
            <v>3731.999</v>
          </cell>
          <cell r="T11">
            <v>3744.033</v>
          </cell>
          <cell r="U11">
            <v>3661.137</v>
          </cell>
          <cell r="V11">
            <v>3658.14</v>
          </cell>
          <cell r="W11">
            <v>3694.016</v>
          </cell>
          <cell r="X11">
            <v>3720.193</v>
          </cell>
          <cell r="Y11">
            <v>3769.017</v>
          </cell>
        </row>
        <row r="12">
          <cell r="B12">
            <v>3750.751</v>
          </cell>
          <cell r="C12">
            <v>3767.865</v>
          </cell>
          <cell r="D12">
            <v>3733.267</v>
          </cell>
          <cell r="E12">
            <v>6114.588</v>
          </cell>
          <cell r="F12">
            <v>6160.02</v>
          </cell>
          <cell r="G12">
            <v>6097.875</v>
          </cell>
          <cell r="H12">
            <v>21671.389</v>
          </cell>
          <cell r="I12">
            <v>21573.437</v>
          </cell>
          <cell r="J12">
            <v>21540.754</v>
          </cell>
          <cell r="K12">
            <v>6177.958</v>
          </cell>
          <cell r="L12">
            <v>6189.272</v>
          </cell>
          <cell r="M12">
            <v>6133.786</v>
          </cell>
          <cell r="N12">
            <v>21599.973</v>
          </cell>
          <cell r="O12">
            <v>21804.303</v>
          </cell>
          <cell r="P12">
            <v>21706.583</v>
          </cell>
          <cell r="Q12">
            <v>3760.109</v>
          </cell>
          <cell r="R12">
            <v>3759.902</v>
          </cell>
          <cell r="S12">
            <v>3728.126</v>
          </cell>
          <cell r="T12">
            <v>3727.158</v>
          </cell>
          <cell r="U12">
            <v>3652.48</v>
          </cell>
          <cell r="V12">
            <v>3640.526</v>
          </cell>
          <cell r="W12">
            <v>3687.505</v>
          </cell>
          <cell r="X12">
            <v>3711.507</v>
          </cell>
          <cell r="Y12">
            <v>3761.322</v>
          </cell>
        </row>
        <row r="13">
          <cell r="B13">
            <v>3764.956</v>
          </cell>
          <cell r="C13">
            <v>3777.051</v>
          </cell>
          <cell r="D13">
            <v>3745.687</v>
          </cell>
          <cell r="E13">
            <v>6116.799</v>
          </cell>
          <cell r="F13">
            <v>6156.2</v>
          </cell>
          <cell r="G13">
            <v>6100.12</v>
          </cell>
          <cell r="H13">
            <v>21719.433</v>
          </cell>
          <cell r="I13">
            <v>21586.433</v>
          </cell>
          <cell r="J13">
            <v>21559.46</v>
          </cell>
          <cell r="K13">
            <v>6198.293</v>
          </cell>
          <cell r="L13">
            <v>6204.528</v>
          </cell>
          <cell r="M13">
            <v>6156.895</v>
          </cell>
          <cell r="N13">
            <v>21675.761</v>
          </cell>
          <cell r="O13">
            <v>21850.19</v>
          </cell>
          <cell r="P13">
            <v>21764.063</v>
          </cell>
          <cell r="Q13">
            <v>3764.858</v>
          </cell>
          <cell r="R13">
            <v>3768.523</v>
          </cell>
          <cell r="S13">
            <v>3737.596</v>
          </cell>
          <cell r="T13">
            <v>3729.179</v>
          </cell>
          <cell r="U13">
            <v>3663.071</v>
          </cell>
          <cell r="V13">
            <v>3652.425</v>
          </cell>
          <cell r="W13">
            <v>3697.958</v>
          </cell>
          <cell r="X13">
            <v>3723.344</v>
          </cell>
          <cell r="Y13">
            <v>3763.296</v>
          </cell>
        </row>
        <row r="14">
          <cell r="B14">
            <v>3763.105</v>
          </cell>
          <cell r="C14">
            <v>3782.998</v>
          </cell>
          <cell r="D14">
            <v>3753.621</v>
          </cell>
          <cell r="E14">
            <v>6117</v>
          </cell>
          <cell r="F14">
            <v>6166.762</v>
          </cell>
          <cell r="G14">
            <v>6097.542</v>
          </cell>
          <cell r="H14">
            <v>21687.216</v>
          </cell>
          <cell r="I14">
            <v>21617.408</v>
          </cell>
          <cell r="J14">
            <v>21552.936</v>
          </cell>
          <cell r="K14">
            <v>6208.555</v>
          </cell>
          <cell r="L14">
            <v>6228.711</v>
          </cell>
          <cell r="M14">
            <v>6169.133</v>
          </cell>
          <cell r="N14">
            <v>21680.667</v>
          </cell>
          <cell r="O14">
            <v>21902.674</v>
          </cell>
          <cell r="P14">
            <v>21787.5</v>
          </cell>
          <cell r="Q14">
            <v>3766.553</v>
          </cell>
          <cell r="R14">
            <v>3775.056</v>
          </cell>
          <cell r="S14">
            <v>3735.933</v>
          </cell>
          <cell r="T14">
            <v>3744.633</v>
          </cell>
          <cell r="U14">
            <v>3661.939</v>
          </cell>
          <cell r="V14">
            <v>3651.952</v>
          </cell>
          <cell r="W14">
            <v>3703.644</v>
          </cell>
          <cell r="X14">
            <v>3728.422</v>
          </cell>
          <cell r="Y14">
            <v>3776.192</v>
          </cell>
        </row>
        <row r="15">
          <cell r="B15">
            <v>3757.598</v>
          </cell>
          <cell r="C15">
            <v>3766.876</v>
          </cell>
          <cell r="D15">
            <v>3737.515</v>
          </cell>
          <cell r="E15">
            <v>6112.056</v>
          </cell>
          <cell r="F15">
            <v>6152.167</v>
          </cell>
          <cell r="G15">
            <v>6100.05</v>
          </cell>
          <cell r="H15">
            <v>21715.622</v>
          </cell>
          <cell r="I15">
            <v>21547.134</v>
          </cell>
          <cell r="J15">
            <v>21562.561</v>
          </cell>
          <cell r="K15">
            <v>6208.641</v>
          </cell>
          <cell r="L15">
            <v>6212.838</v>
          </cell>
          <cell r="M15">
            <v>6171.572</v>
          </cell>
          <cell r="N15">
            <v>21612.781</v>
          </cell>
          <cell r="O15">
            <v>21736.599</v>
          </cell>
          <cell r="P15">
            <v>21686.386</v>
          </cell>
          <cell r="Q15">
            <v>3759.6</v>
          </cell>
          <cell r="R15">
            <v>3764.338</v>
          </cell>
          <cell r="S15">
            <v>3740.058</v>
          </cell>
          <cell r="T15">
            <v>3750.102</v>
          </cell>
          <cell r="U15">
            <v>3683.719</v>
          </cell>
          <cell r="V15">
            <v>3671.363</v>
          </cell>
          <cell r="W15">
            <v>3711.957</v>
          </cell>
          <cell r="X15">
            <v>3734.133</v>
          </cell>
          <cell r="Y15">
            <v>3764.891</v>
          </cell>
        </row>
        <row r="16">
          <cell r="B16">
            <v>3721.774</v>
          </cell>
          <cell r="C16">
            <v>3728.194</v>
          </cell>
          <cell r="D16">
            <v>3713.155</v>
          </cell>
          <cell r="E16">
            <v>6121</v>
          </cell>
          <cell r="F16">
            <v>6177.325</v>
          </cell>
          <cell r="G16">
            <v>6108</v>
          </cell>
          <cell r="H16">
            <v>21684.341</v>
          </cell>
          <cell r="I16">
            <v>21596.841</v>
          </cell>
          <cell r="J16">
            <v>21566.817</v>
          </cell>
          <cell r="K16">
            <v>6180.259</v>
          </cell>
          <cell r="L16">
            <v>6201.259</v>
          </cell>
          <cell r="M16">
            <v>6143.47</v>
          </cell>
          <cell r="N16">
            <v>21509.358</v>
          </cell>
          <cell r="O16">
            <v>21718.927</v>
          </cell>
          <cell r="P16">
            <v>21622.784</v>
          </cell>
          <cell r="Q16">
            <v>3759.804</v>
          </cell>
          <cell r="R16">
            <v>3770.191</v>
          </cell>
          <cell r="S16">
            <v>3732.897</v>
          </cell>
          <cell r="T16">
            <v>3744.106</v>
          </cell>
          <cell r="U16">
            <v>3667.96</v>
          </cell>
          <cell r="V16">
            <v>3654.726</v>
          </cell>
          <cell r="W16">
            <v>3687.896</v>
          </cell>
          <cell r="X16">
            <v>3706.814</v>
          </cell>
          <cell r="Y16">
            <v>3757.063</v>
          </cell>
        </row>
        <row r="17">
          <cell r="B17">
            <v>3722.935</v>
          </cell>
          <cell r="C17">
            <v>3742.982</v>
          </cell>
          <cell r="D17">
            <v>3712.239</v>
          </cell>
          <cell r="E17">
            <v>6112.67</v>
          </cell>
          <cell r="F17">
            <v>6184.548</v>
          </cell>
          <cell r="G17">
            <v>6110.33</v>
          </cell>
          <cell r="H17">
            <v>21658.093</v>
          </cell>
          <cell r="I17">
            <v>21587.389</v>
          </cell>
          <cell r="J17">
            <v>21608.907</v>
          </cell>
          <cell r="K17">
            <v>6169.544</v>
          </cell>
          <cell r="L17">
            <v>6204.561</v>
          </cell>
          <cell r="M17">
            <v>6144.699</v>
          </cell>
          <cell r="N17">
            <v>21555.103</v>
          </cell>
          <cell r="O17">
            <v>21773.42</v>
          </cell>
          <cell r="P17">
            <v>21734.053</v>
          </cell>
          <cell r="Q17">
            <v>3758.342</v>
          </cell>
          <cell r="R17">
            <v>3773.277</v>
          </cell>
          <cell r="S17">
            <v>3734.819</v>
          </cell>
          <cell r="T17">
            <v>3736.054</v>
          </cell>
          <cell r="U17">
            <v>3665.933</v>
          </cell>
          <cell r="V17">
            <v>3643.058</v>
          </cell>
          <cell r="W17">
            <v>3696.056</v>
          </cell>
          <cell r="X17">
            <v>3705.122</v>
          </cell>
          <cell r="Y17">
            <v>3758.601</v>
          </cell>
        </row>
        <row r="18">
          <cell r="B18">
            <v>3772.007</v>
          </cell>
          <cell r="C18">
            <v>3781.826</v>
          </cell>
          <cell r="D18">
            <v>3761.03</v>
          </cell>
          <cell r="E18">
            <v>6130.378</v>
          </cell>
          <cell r="F18">
            <v>6183.34</v>
          </cell>
          <cell r="G18">
            <v>6117.567</v>
          </cell>
          <cell r="H18">
            <v>21725.907</v>
          </cell>
          <cell r="I18">
            <v>21627.203</v>
          </cell>
          <cell r="J18">
            <v>21599.907</v>
          </cell>
          <cell r="K18">
            <v>6165.585</v>
          </cell>
          <cell r="L18">
            <v>6186.051</v>
          </cell>
          <cell r="M18">
            <v>6129.098</v>
          </cell>
          <cell r="N18">
            <v>21644.343</v>
          </cell>
          <cell r="O18">
            <v>21857.225</v>
          </cell>
          <cell r="P18">
            <v>21770.618</v>
          </cell>
          <cell r="Q18">
            <v>3756.143</v>
          </cell>
          <cell r="R18">
            <v>3772.809</v>
          </cell>
          <cell r="S18">
            <v>3731.771</v>
          </cell>
          <cell r="T18">
            <v>3756.998</v>
          </cell>
          <cell r="U18">
            <v>3678.52</v>
          </cell>
          <cell r="V18">
            <v>3662.323</v>
          </cell>
          <cell r="W18">
            <v>3689.369</v>
          </cell>
          <cell r="X18">
            <v>3710.326</v>
          </cell>
          <cell r="Y18">
            <v>3754.633</v>
          </cell>
        </row>
        <row r="19">
          <cell r="B19">
            <v>3760.807</v>
          </cell>
          <cell r="C19">
            <v>3772.358</v>
          </cell>
          <cell r="D19">
            <v>3750.781</v>
          </cell>
          <cell r="E19">
            <v>6116.545</v>
          </cell>
          <cell r="F19">
            <v>6165.309</v>
          </cell>
          <cell r="G19">
            <v>6105.309</v>
          </cell>
          <cell r="H19">
            <v>21613.264</v>
          </cell>
          <cell r="I19">
            <v>21512.865</v>
          </cell>
          <cell r="J19">
            <v>21501.077</v>
          </cell>
          <cell r="K19">
            <v>6178.897</v>
          </cell>
          <cell r="L19">
            <v>6204.744</v>
          </cell>
          <cell r="M19">
            <v>6147.083</v>
          </cell>
          <cell r="N19">
            <v>21567.481</v>
          </cell>
          <cell r="O19">
            <v>21762.912</v>
          </cell>
          <cell r="P19">
            <v>21691.364</v>
          </cell>
          <cell r="Q19">
            <v>3747.639</v>
          </cell>
          <cell r="R19">
            <v>3767.792</v>
          </cell>
          <cell r="S19">
            <v>3726.835</v>
          </cell>
          <cell r="T19">
            <v>3728.01</v>
          </cell>
          <cell r="U19">
            <v>3659.342</v>
          </cell>
          <cell r="V19">
            <v>3642.453</v>
          </cell>
          <cell r="W19">
            <v>3693.896</v>
          </cell>
          <cell r="X19">
            <v>3716.686</v>
          </cell>
          <cell r="Y19">
            <v>3761.713</v>
          </cell>
        </row>
        <row r="20">
          <cell r="B20">
            <v>3761.389</v>
          </cell>
          <cell r="C20">
            <v>3778.177</v>
          </cell>
          <cell r="D20">
            <v>3749.921</v>
          </cell>
          <cell r="E20">
            <v>6100.732</v>
          </cell>
          <cell r="F20">
            <v>6140.949</v>
          </cell>
          <cell r="G20">
            <v>6085.465</v>
          </cell>
          <cell r="H20">
            <v>21633.5</v>
          </cell>
          <cell r="I20">
            <v>21535.321</v>
          </cell>
          <cell r="J20">
            <v>21508.75</v>
          </cell>
          <cell r="K20">
            <v>6185.19</v>
          </cell>
          <cell r="L20">
            <v>6204.242</v>
          </cell>
          <cell r="M20">
            <v>6148.726</v>
          </cell>
          <cell r="N20">
            <v>21589.518</v>
          </cell>
          <cell r="O20">
            <v>21783.647</v>
          </cell>
          <cell r="P20">
            <v>21711.357</v>
          </cell>
          <cell r="Q20">
            <v>3751.392</v>
          </cell>
          <cell r="R20">
            <v>3763.737</v>
          </cell>
          <cell r="S20">
            <v>3723.792</v>
          </cell>
          <cell r="T20">
            <v>3725.955</v>
          </cell>
          <cell r="U20">
            <v>3650.333</v>
          </cell>
          <cell r="V20">
            <v>3643.939</v>
          </cell>
          <cell r="W20">
            <v>3695.274</v>
          </cell>
          <cell r="X20">
            <v>3717.02</v>
          </cell>
          <cell r="Y20">
            <v>3758.168</v>
          </cell>
        </row>
        <row r="21">
          <cell r="B21">
            <v>3762.3</v>
          </cell>
          <cell r="C21">
            <v>3771.736</v>
          </cell>
          <cell r="D21">
            <v>3756.382</v>
          </cell>
          <cell r="E21">
            <v>6118.483</v>
          </cell>
          <cell r="F21">
            <v>6160.546</v>
          </cell>
          <cell r="G21">
            <v>6101.504</v>
          </cell>
          <cell r="H21">
            <v>21659.455</v>
          </cell>
          <cell r="I21">
            <v>21582.091</v>
          </cell>
          <cell r="J21">
            <v>21540.374</v>
          </cell>
          <cell r="K21">
            <v>6165.336</v>
          </cell>
          <cell r="L21">
            <v>6193.961</v>
          </cell>
          <cell r="M21">
            <v>6131.278</v>
          </cell>
          <cell r="N21">
            <v>21510.335</v>
          </cell>
          <cell r="O21">
            <v>21730.65</v>
          </cell>
          <cell r="P21">
            <v>21650.227</v>
          </cell>
          <cell r="Q21">
            <v>3743.206</v>
          </cell>
          <cell r="R21">
            <v>3770.688</v>
          </cell>
          <cell r="S21">
            <v>3725.135</v>
          </cell>
          <cell r="T21">
            <v>3736.868</v>
          </cell>
          <cell r="U21">
            <v>3666.389</v>
          </cell>
          <cell r="V21">
            <v>3649.57</v>
          </cell>
          <cell r="W21">
            <v>3691.525</v>
          </cell>
          <cell r="X21">
            <v>3705.268</v>
          </cell>
          <cell r="Y21">
            <v>3752.641</v>
          </cell>
        </row>
        <row r="22">
          <cell r="B22">
            <v>3767.412</v>
          </cell>
          <cell r="C22">
            <v>3779.621</v>
          </cell>
          <cell r="D22">
            <v>3749.598</v>
          </cell>
          <cell r="E22">
            <v>6137.086</v>
          </cell>
          <cell r="F22">
            <v>6180.129</v>
          </cell>
          <cell r="G22">
            <v>6123.695</v>
          </cell>
          <cell r="H22">
            <v>21752.874</v>
          </cell>
          <cell r="I22">
            <v>21642.15</v>
          </cell>
          <cell r="J22">
            <v>21622.427</v>
          </cell>
          <cell r="K22">
            <v>6183.959</v>
          </cell>
          <cell r="L22">
            <v>6203.316</v>
          </cell>
          <cell r="M22">
            <v>6147.288</v>
          </cell>
          <cell r="N22">
            <v>21575.228</v>
          </cell>
          <cell r="O22">
            <v>21747.221</v>
          </cell>
          <cell r="P22">
            <v>21690.728</v>
          </cell>
          <cell r="Q22">
            <v>3753.961</v>
          </cell>
          <cell r="R22">
            <v>3765.845</v>
          </cell>
          <cell r="S22">
            <v>3733.079</v>
          </cell>
          <cell r="T22">
            <v>3742.87</v>
          </cell>
          <cell r="U22">
            <v>3670.031</v>
          </cell>
          <cell r="V22">
            <v>3652.251</v>
          </cell>
          <cell r="W22">
            <v>3702.253</v>
          </cell>
          <cell r="X22">
            <v>3723.351</v>
          </cell>
          <cell r="Y22">
            <v>3769.902</v>
          </cell>
        </row>
        <row r="23">
          <cell r="B23">
            <v>3770.781</v>
          </cell>
          <cell r="C23">
            <v>3785.705</v>
          </cell>
          <cell r="D23">
            <v>3760.514</v>
          </cell>
          <cell r="E23">
            <v>6119.927</v>
          </cell>
          <cell r="F23">
            <v>6186.054</v>
          </cell>
          <cell r="G23">
            <v>6118.672</v>
          </cell>
          <cell r="H23">
            <v>21662</v>
          </cell>
          <cell r="I23">
            <v>21613.5</v>
          </cell>
          <cell r="J23">
            <v>21647</v>
          </cell>
          <cell r="K23">
            <v>6197.094</v>
          </cell>
          <cell r="L23">
            <v>6232.979</v>
          </cell>
          <cell r="M23">
            <v>6173.764</v>
          </cell>
          <cell r="N23">
            <v>21598.913</v>
          </cell>
          <cell r="O23">
            <v>21834.179</v>
          </cell>
          <cell r="P23">
            <v>21813.884</v>
          </cell>
          <cell r="Q23">
            <v>3755.604</v>
          </cell>
          <cell r="R23">
            <v>3781.45</v>
          </cell>
          <cell r="S23">
            <v>3737.854</v>
          </cell>
          <cell r="T23">
            <v>3746.322</v>
          </cell>
          <cell r="U23">
            <v>3672.184</v>
          </cell>
          <cell r="V23">
            <v>3656.528</v>
          </cell>
          <cell r="W23">
            <v>3701.167</v>
          </cell>
          <cell r="X23">
            <v>3717.637</v>
          </cell>
          <cell r="Y23">
            <v>3768.016</v>
          </cell>
        </row>
        <row r="24">
          <cell r="B24">
            <v>3780.147</v>
          </cell>
          <cell r="C24">
            <v>3786.23</v>
          </cell>
          <cell r="D24">
            <v>3770.421</v>
          </cell>
          <cell r="E24">
            <v>6132.256</v>
          </cell>
          <cell r="F24">
            <v>6177.547</v>
          </cell>
          <cell r="G24">
            <v>6121.803</v>
          </cell>
          <cell r="H24">
            <v>21774.851</v>
          </cell>
          <cell r="I24">
            <v>21677.511</v>
          </cell>
          <cell r="J24">
            <v>21665.138</v>
          </cell>
          <cell r="K24">
            <v>6213.831</v>
          </cell>
          <cell r="L24">
            <v>6235.216</v>
          </cell>
          <cell r="M24">
            <v>6182.446</v>
          </cell>
          <cell r="N24">
            <v>21697.874</v>
          </cell>
          <cell r="O24">
            <v>21892.438</v>
          </cell>
          <cell r="P24">
            <v>21827.25</v>
          </cell>
          <cell r="Q24">
            <v>3766.381</v>
          </cell>
          <cell r="R24">
            <v>3785.287</v>
          </cell>
          <cell r="S24">
            <v>3747.181</v>
          </cell>
          <cell r="T24">
            <v>3750.691</v>
          </cell>
          <cell r="U24">
            <v>3683.821</v>
          </cell>
          <cell r="V24">
            <v>3666.969</v>
          </cell>
          <cell r="W24">
            <v>3705.999</v>
          </cell>
          <cell r="X24">
            <v>3725.638</v>
          </cell>
          <cell r="Y24">
            <v>3770.277</v>
          </cell>
        </row>
        <row r="25">
          <cell r="B25">
            <v>3783.61</v>
          </cell>
          <cell r="C25">
            <v>3792.01</v>
          </cell>
          <cell r="D25">
            <v>3768.048</v>
          </cell>
          <cell r="E25">
            <v>6148.278</v>
          </cell>
          <cell r="F25">
            <v>6199.959</v>
          </cell>
          <cell r="G25">
            <v>6139.158</v>
          </cell>
          <cell r="H25">
            <v>21772.333</v>
          </cell>
          <cell r="I25">
            <v>21697.667</v>
          </cell>
          <cell r="J25">
            <v>21680.556</v>
          </cell>
          <cell r="K25">
            <v>6230.854</v>
          </cell>
          <cell r="L25">
            <v>6255.816</v>
          </cell>
          <cell r="M25">
            <v>6198.599</v>
          </cell>
          <cell r="N25">
            <v>21785.706</v>
          </cell>
          <cell r="O25">
            <v>21993.194</v>
          </cell>
          <cell r="P25">
            <v>21928.041</v>
          </cell>
          <cell r="Q25">
            <v>3770.763</v>
          </cell>
          <cell r="R25">
            <v>3795.377</v>
          </cell>
          <cell r="S25">
            <v>3752.372</v>
          </cell>
          <cell r="T25">
            <v>3752.094</v>
          </cell>
          <cell r="U25">
            <v>3689.149</v>
          </cell>
          <cell r="V25">
            <v>3678.388</v>
          </cell>
          <cell r="W25">
            <v>3715.116</v>
          </cell>
          <cell r="X25">
            <v>3742.01</v>
          </cell>
          <cell r="Y25">
            <v>3786.447</v>
          </cell>
        </row>
        <row r="26">
          <cell r="B26">
            <v>3788.577</v>
          </cell>
          <cell r="C26">
            <v>3799.239</v>
          </cell>
          <cell r="D26">
            <v>3777.679</v>
          </cell>
          <cell r="E26">
            <v>6154.806</v>
          </cell>
          <cell r="F26">
            <v>6198.717</v>
          </cell>
          <cell r="G26">
            <v>6144.806</v>
          </cell>
          <cell r="H26">
            <v>21853.618</v>
          </cell>
          <cell r="I26">
            <v>21750.441</v>
          </cell>
          <cell r="J26">
            <v>21732.029</v>
          </cell>
          <cell r="K26">
            <v>6240.172</v>
          </cell>
          <cell r="L26">
            <v>6254.988</v>
          </cell>
          <cell r="M26">
            <v>6203.31</v>
          </cell>
          <cell r="N26">
            <v>21802.649</v>
          </cell>
          <cell r="O26">
            <v>21996.855</v>
          </cell>
          <cell r="P26">
            <v>21917.208</v>
          </cell>
          <cell r="Q26">
            <v>3787.22</v>
          </cell>
          <cell r="R26">
            <v>3797.347</v>
          </cell>
          <cell r="S26">
            <v>3764.967</v>
          </cell>
          <cell r="T26">
            <v>3755.164</v>
          </cell>
          <cell r="U26">
            <v>3686.57</v>
          </cell>
          <cell r="V26">
            <v>3671.478</v>
          </cell>
          <cell r="W26">
            <v>3719.43</v>
          </cell>
          <cell r="X26">
            <v>3744.046</v>
          </cell>
          <cell r="Y26">
            <v>3781.432</v>
          </cell>
        </row>
        <row r="27">
          <cell r="B27">
            <v>3803.924</v>
          </cell>
          <cell r="C27">
            <v>3815.497</v>
          </cell>
          <cell r="D27">
            <v>3796.069</v>
          </cell>
          <cell r="E27">
            <v>6172.928</v>
          </cell>
          <cell r="F27">
            <v>6211.431</v>
          </cell>
          <cell r="G27">
            <v>6161.429</v>
          </cell>
          <cell r="H27">
            <v>21885.148</v>
          </cell>
          <cell r="I27">
            <v>21770.704</v>
          </cell>
          <cell r="J27">
            <v>21750.616</v>
          </cell>
          <cell r="K27">
            <v>6242.265</v>
          </cell>
          <cell r="L27">
            <v>6258.866</v>
          </cell>
          <cell r="M27">
            <v>6207.446</v>
          </cell>
          <cell r="N27">
            <v>21843.514</v>
          </cell>
          <cell r="O27">
            <v>22019.042</v>
          </cell>
          <cell r="P27">
            <v>21944.912</v>
          </cell>
          <cell r="Q27">
            <v>3794.406</v>
          </cell>
          <cell r="R27">
            <v>3801.764</v>
          </cell>
          <cell r="S27">
            <v>3772.079</v>
          </cell>
          <cell r="T27">
            <v>3764.245</v>
          </cell>
          <cell r="U27">
            <v>3703.512</v>
          </cell>
          <cell r="V27">
            <v>3688.407</v>
          </cell>
          <cell r="W27">
            <v>3735.432</v>
          </cell>
          <cell r="X27">
            <v>3762.213</v>
          </cell>
          <cell r="Y27">
            <v>3797.28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41626</v>
          </cell>
        </row>
        <row r="7">
          <cell r="O7" t="str">
            <v>ГПП Яч. 1008 (тп19)</v>
          </cell>
          <cell r="Q7" t="str">
            <v>ГПП Яч. 1009 (тп18)</v>
          </cell>
          <cell r="S7" t="str">
            <v>ГПП Яч. 1014 (тп17)</v>
          </cell>
          <cell r="U7" t="str">
            <v>ГПП Яч. 1017 (тп16)</v>
          </cell>
          <cell r="W7" t="str">
            <v>ГПП Яч. 1018 (тп15)</v>
          </cell>
          <cell r="Y7" t="str">
            <v>ГПП Яч. 1021 (тп12)</v>
          </cell>
          <cell r="AA7" t="str">
            <v>ГПП Яч. 1022 (тп11)</v>
          </cell>
          <cell r="AC7" t="str">
            <v>ГПП Яч. 1023 (тп10)</v>
          </cell>
          <cell r="AE7" t="str">
            <v>ГПП Яч. 1025 (тп9)</v>
          </cell>
          <cell r="AG7" t="str">
            <v>ГПП Яч. 1026 (тп8)</v>
          </cell>
          <cell r="AI7" t="str">
            <v>ГПП Яч. 1029 (тп13)</v>
          </cell>
          <cell r="AK7" t="str">
            <v>ГПП Яч. 3501</v>
          </cell>
          <cell r="AM7" t="str">
            <v>ГПП Яч. 3502 (тп20)</v>
          </cell>
          <cell r="AO7" t="str">
            <v>ГПП Яч. 3503</v>
          </cell>
          <cell r="AQ7" t="str">
            <v>ГПП Яч. 601 (тп6)</v>
          </cell>
          <cell r="AS7" t="str">
            <v>ГПП Яч. 602 (тп5)</v>
          </cell>
          <cell r="AU7" t="str">
            <v>ГПП Яч. 607</v>
          </cell>
          <cell r="AW7" t="str">
            <v>ГПП Яч. 609</v>
          </cell>
          <cell r="AY7" t="str">
            <v>ГПП Яч. 611</v>
          </cell>
          <cell r="BA7" t="str">
            <v>ГПП Яч. 617 (тп4)</v>
          </cell>
          <cell r="BC7" t="str">
            <v>ГПП Яч. 620 (тп3)</v>
          </cell>
          <cell r="BE7" t="str">
            <v>ГПП яч. ЯКНО-1 (тп14)</v>
          </cell>
          <cell r="BG7" t="str">
            <v>ГПП яч. ЯКНО-3 (тп7)</v>
          </cell>
        </row>
        <row r="10">
          <cell r="C10">
            <v>843</v>
          </cell>
          <cell r="D10">
            <v>489.6</v>
          </cell>
          <cell r="E10">
            <v>1681.5</v>
          </cell>
          <cell r="F10">
            <v>797</v>
          </cell>
          <cell r="G10">
            <v>10931.55</v>
          </cell>
          <cell r="H10">
            <v>4215.75</v>
          </cell>
          <cell r="I10">
            <v>2708</v>
          </cell>
          <cell r="J10">
            <v>938.5</v>
          </cell>
          <cell r="K10">
            <v>10672.2</v>
          </cell>
          <cell r="L10">
            <v>486.15</v>
          </cell>
          <cell r="M10">
            <v>1878.3</v>
          </cell>
          <cell r="N10">
            <v>690.3</v>
          </cell>
          <cell r="O10">
            <v>0</v>
          </cell>
          <cell r="P10">
            <v>0</v>
          </cell>
          <cell r="Q10">
            <v>257.2</v>
          </cell>
          <cell r="R10">
            <v>87.80000000000001</v>
          </cell>
          <cell r="S10">
            <v>504.8</v>
          </cell>
          <cell r="T10">
            <v>372</v>
          </cell>
          <cell r="U10">
            <v>149.4</v>
          </cell>
          <cell r="V10">
            <v>50.8</v>
          </cell>
          <cell r="W10">
            <v>595.2</v>
          </cell>
          <cell r="X10">
            <v>142.4</v>
          </cell>
          <cell r="Y10">
            <v>1166.4</v>
          </cell>
          <cell r="Z10">
            <v>464.4</v>
          </cell>
          <cell r="AA10">
            <v>0</v>
          </cell>
          <cell r="AB10">
            <v>0</v>
          </cell>
          <cell r="AC10">
            <v>102</v>
          </cell>
          <cell r="AD10">
            <v>74.6</v>
          </cell>
          <cell r="AE10">
            <v>206.4</v>
          </cell>
          <cell r="AF10">
            <v>117.6</v>
          </cell>
          <cell r="AG10">
            <v>182.39999999999998</v>
          </cell>
          <cell r="AH10">
            <v>139.2</v>
          </cell>
          <cell r="AI10">
            <v>435.20000000000005</v>
          </cell>
          <cell r="AJ10">
            <v>250</v>
          </cell>
          <cell r="AK10">
            <v>10558.8</v>
          </cell>
          <cell r="AL10">
            <v>399</v>
          </cell>
          <cell r="AM10">
            <v>4086.6</v>
          </cell>
          <cell r="AN10">
            <v>2188.2</v>
          </cell>
          <cell r="AO10">
            <v>6930</v>
          </cell>
          <cell r="AP10">
            <v>1974</v>
          </cell>
          <cell r="AQ10">
            <v>0</v>
          </cell>
          <cell r="AR10">
            <v>0</v>
          </cell>
          <cell r="AS10">
            <v>473.03999999999996</v>
          </cell>
          <cell r="AT10">
            <v>290.88</v>
          </cell>
          <cell r="AU10">
            <v>40.32</v>
          </cell>
          <cell r="AV10">
            <v>16.32</v>
          </cell>
          <cell r="AW10">
            <v>326.88</v>
          </cell>
          <cell r="AX10">
            <v>180.72</v>
          </cell>
          <cell r="AY10">
            <v>52.08</v>
          </cell>
          <cell r="AZ10">
            <v>14.760000000000002</v>
          </cell>
          <cell r="BA10">
            <v>841.6800000000001</v>
          </cell>
          <cell r="BB10">
            <v>315.36</v>
          </cell>
          <cell r="BC10">
            <v>986.88</v>
          </cell>
          <cell r="BD10">
            <v>361.92</v>
          </cell>
          <cell r="BE10">
            <v>172.8</v>
          </cell>
          <cell r="BF10">
            <v>122.4</v>
          </cell>
          <cell r="BG10">
            <v>619.2</v>
          </cell>
          <cell r="BH10">
            <v>0</v>
          </cell>
        </row>
        <row r="11">
          <cell r="C11">
            <v>876.5999999999999</v>
          </cell>
          <cell r="D11">
            <v>501.29999999999995</v>
          </cell>
          <cell r="E11">
            <v>1651</v>
          </cell>
          <cell r="F11">
            <v>793</v>
          </cell>
          <cell r="G11">
            <v>12154.8</v>
          </cell>
          <cell r="H11">
            <v>4658.85</v>
          </cell>
          <cell r="I11">
            <v>2811</v>
          </cell>
          <cell r="J11">
            <v>934.5</v>
          </cell>
          <cell r="K11">
            <v>11221.349999999999</v>
          </cell>
          <cell r="L11">
            <v>494.55</v>
          </cell>
          <cell r="M11">
            <v>1978.65</v>
          </cell>
          <cell r="N11">
            <v>685.35</v>
          </cell>
          <cell r="O11">
            <v>0</v>
          </cell>
          <cell r="P11">
            <v>0</v>
          </cell>
          <cell r="Q11">
            <v>194.2</v>
          </cell>
          <cell r="R11">
            <v>77</v>
          </cell>
          <cell r="S11">
            <v>509.6</v>
          </cell>
          <cell r="T11">
            <v>380</v>
          </cell>
          <cell r="U11">
            <v>151</v>
          </cell>
          <cell r="V11">
            <v>51.400000000000006</v>
          </cell>
          <cell r="W11">
            <v>620.8</v>
          </cell>
          <cell r="X11">
            <v>140.8</v>
          </cell>
          <cell r="Y11">
            <v>1244.4</v>
          </cell>
          <cell r="Z11">
            <v>465.6</v>
          </cell>
          <cell r="AA11">
            <v>0</v>
          </cell>
          <cell r="AB11">
            <v>0</v>
          </cell>
          <cell r="AC11">
            <v>91</v>
          </cell>
          <cell r="AD11">
            <v>74.2</v>
          </cell>
          <cell r="AE11">
            <v>222</v>
          </cell>
          <cell r="AF11">
            <v>118.8</v>
          </cell>
          <cell r="AG11">
            <v>183.60000000000002</v>
          </cell>
          <cell r="AH11">
            <v>138.8</v>
          </cell>
          <cell r="AI11">
            <v>456</v>
          </cell>
          <cell r="AJ11">
            <v>250</v>
          </cell>
          <cell r="AK11">
            <v>11104.8</v>
          </cell>
          <cell r="AL11">
            <v>394.8</v>
          </cell>
          <cell r="AM11">
            <v>4200</v>
          </cell>
          <cell r="AN11">
            <v>2150.4</v>
          </cell>
          <cell r="AO11">
            <v>8051.400000000001</v>
          </cell>
          <cell r="AP11">
            <v>2448.6000000000004</v>
          </cell>
          <cell r="AQ11">
            <v>0</v>
          </cell>
          <cell r="AR11">
            <v>0</v>
          </cell>
          <cell r="AS11">
            <v>496.8</v>
          </cell>
          <cell r="AT11">
            <v>288.72</v>
          </cell>
          <cell r="AU11">
            <v>40.56</v>
          </cell>
          <cell r="AV11">
            <v>16.32</v>
          </cell>
          <cell r="AW11">
            <v>336.24</v>
          </cell>
          <cell r="AX11">
            <v>195.12</v>
          </cell>
          <cell r="AY11">
            <v>52.2</v>
          </cell>
          <cell r="AZ11">
            <v>14.760000000000002</v>
          </cell>
          <cell r="BA11">
            <v>900</v>
          </cell>
          <cell r="BB11">
            <v>314.64</v>
          </cell>
          <cell r="BC11">
            <v>1028.16</v>
          </cell>
          <cell r="BD11">
            <v>358.08</v>
          </cell>
          <cell r="BE11">
            <v>172.8</v>
          </cell>
          <cell r="BF11">
            <v>122.04</v>
          </cell>
          <cell r="BG11">
            <v>618.84</v>
          </cell>
          <cell r="BH11">
            <v>0</v>
          </cell>
        </row>
        <row r="12">
          <cell r="C12">
            <v>1050</v>
          </cell>
          <cell r="D12">
            <v>492.9</v>
          </cell>
          <cell r="E12">
            <v>1667</v>
          </cell>
          <cell r="F12">
            <v>772.5</v>
          </cell>
          <cell r="G12">
            <v>12373.2</v>
          </cell>
          <cell r="H12">
            <v>4694.549999999999</v>
          </cell>
          <cell r="I12">
            <v>3193</v>
          </cell>
          <cell r="J12">
            <v>936.5</v>
          </cell>
          <cell r="K12">
            <v>10956.75</v>
          </cell>
          <cell r="L12">
            <v>743.4</v>
          </cell>
          <cell r="M12">
            <v>2425.95</v>
          </cell>
          <cell r="N12">
            <v>682.2</v>
          </cell>
          <cell r="O12">
            <v>0</v>
          </cell>
          <cell r="P12">
            <v>0</v>
          </cell>
          <cell r="Q12">
            <v>137</v>
          </cell>
          <cell r="R12">
            <v>66.19999999999999</v>
          </cell>
          <cell r="S12">
            <v>500.4</v>
          </cell>
          <cell r="T12">
            <v>368.8</v>
          </cell>
          <cell r="U12">
            <v>154.60000000000002</v>
          </cell>
          <cell r="V12">
            <v>50.599999999999994</v>
          </cell>
          <cell r="W12">
            <v>676.8</v>
          </cell>
          <cell r="X12">
            <v>144</v>
          </cell>
          <cell r="Y12">
            <v>1488</v>
          </cell>
          <cell r="Z12">
            <v>472.8</v>
          </cell>
          <cell r="AA12">
            <v>0</v>
          </cell>
          <cell r="AB12">
            <v>0</v>
          </cell>
          <cell r="AC12">
            <v>99.4</v>
          </cell>
          <cell r="AD12">
            <v>73</v>
          </cell>
          <cell r="AE12">
            <v>246</v>
          </cell>
          <cell r="AF12">
            <v>120</v>
          </cell>
          <cell r="AG12">
            <v>187.2</v>
          </cell>
          <cell r="AH12">
            <v>140.4</v>
          </cell>
          <cell r="AI12">
            <v>558.4</v>
          </cell>
          <cell r="AJ12">
            <v>249.2</v>
          </cell>
          <cell r="AK12">
            <v>10844.4</v>
          </cell>
          <cell r="AL12">
            <v>634.2</v>
          </cell>
          <cell r="AM12">
            <v>4628.4</v>
          </cell>
          <cell r="AN12">
            <v>2188.2</v>
          </cell>
          <cell r="AO12">
            <v>7841.4</v>
          </cell>
          <cell r="AP12">
            <v>2444.4</v>
          </cell>
          <cell r="AQ12">
            <v>0</v>
          </cell>
          <cell r="AR12">
            <v>0</v>
          </cell>
          <cell r="AS12">
            <v>600.48</v>
          </cell>
          <cell r="AT12">
            <v>287.28</v>
          </cell>
          <cell r="AU12">
            <v>40.44</v>
          </cell>
          <cell r="AV12">
            <v>16.08</v>
          </cell>
          <cell r="AW12">
            <v>405.36</v>
          </cell>
          <cell r="AX12">
            <v>187.92000000000002</v>
          </cell>
          <cell r="AY12">
            <v>52.2</v>
          </cell>
          <cell r="AZ12">
            <v>14.52</v>
          </cell>
          <cell r="BA12">
            <v>1140.48</v>
          </cell>
          <cell r="BB12">
            <v>310.32000000000005</v>
          </cell>
          <cell r="BC12">
            <v>1236.48</v>
          </cell>
          <cell r="BD12">
            <v>360.96000000000004</v>
          </cell>
          <cell r="BE12">
            <v>195.12</v>
          </cell>
          <cell r="BF12">
            <v>119.88</v>
          </cell>
          <cell r="BG12">
            <v>620.28</v>
          </cell>
          <cell r="BH12">
            <v>0</v>
          </cell>
        </row>
        <row r="13">
          <cell r="C13">
            <v>1320.9</v>
          </cell>
          <cell r="D13">
            <v>522.9</v>
          </cell>
          <cell r="E13">
            <v>1720</v>
          </cell>
          <cell r="F13">
            <v>769.5</v>
          </cell>
          <cell r="G13">
            <v>11538.45</v>
          </cell>
          <cell r="H13">
            <v>5387.549999999999</v>
          </cell>
          <cell r="I13">
            <v>3491</v>
          </cell>
          <cell r="J13">
            <v>951</v>
          </cell>
          <cell r="K13">
            <v>7753.2</v>
          </cell>
          <cell r="L13">
            <v>382.2</v>
          </cell>
          <cell r="M13">
            <v>2906.1</v>
          </cell>
          <cell r="N13">
            <v>712.8</v>
          </cell>
          <cell r="O13">
            <v>0</v>
          </cell>
          <cell r="P13">
            <v>0</v>
          </cell>
          <cell r="Q13">
            <v>140</v>
          </cell>
          <cell r="R13">
            <v>66.6</v>
          </cell>
          <cell r="S13">
            <v>502.4</v>
          </cell>
          <cell r="T13">
            <v>365.20000000000005</v>
          </cell>
          <cell r="U13">
            <v>162.6</v>
          </cell>
          <cell r="V13">
            <v>53</v>
          </cell>
          <cell r="W13">
            <v>688</v>
          </cell>
          <cell r="X13">
            <v>145.6</v>
          </cell>
          <cell r="Y13">
            <v>1694.4</v>
          </cell>
          <cell r="Z13">
            <v>480</v>
          </cell>
          <cell r="AA13">
            <v>0</v>
          </cell>
          <cell r="AB13">
            <v>0</v>
          </cell>
          <cell r="AC13">
            <v>98.6</v>
          </cell>
          <cell r="AD13">
            <v>74</v>
          </cell>
          <cell r="AE13">
            <v>260.4</v>
          </cell>
          <cell r="AF13">
            <v>123.6</v>
          </cell>
          <cell r="AG13">
            <v>184.4</v>
          </cell>
          <cell r="AH13">
            <v>141.60000000000002</v>
          </cell>
          <cell r="AI13">
            <v>640</v>
          </cell>
          <cell r="AJ13">
            <v>259.6</v>
          </cell>
          <cell r="AK13">
            <v>7665</v>
          </cell>
          <cell r="AL13">
            <v>315</v>
          </cell>
          <cell r="AM13">
            <v>5056.8</v>
          </cell>
          <cell r="AN13">
            <v>2192.4</v>
          </cell>
          <cell r="AO13">
            <v>6577.200000000001</v>
          </cell>
          <cell r="AP13">
            <v>3154.2</v>
          </cell>
          <cell r="AQ13">
            <v>0</v>
          </cell>
          <cell r="AR13">
            <v>0</v>
          </cell>
          <cell r="AS13">
            <v>802.8</v>
          </cell>
          <cell r="AT13">
            <v>303.12</v>
          </cell>
          <cell r="AU13">
            <v>40.2</v>
          </cell>
          <cell r="AV13">
            <v>15.84</v>
          </cell>
          <cell r="AW13">
            <v>475.92</v>
          </cell>
          <cell r="AX13">
            <v>203.04000000000002</v>
          </cell>
          <cell r="AY13">
            <v>52.8</v>
          </cell>
          <cell r="AZ13">
            <v>14.16</v>
          </cell>
          <cell r="BA13">
            <v>1332</v>
          </cell>
          <cell r="BB13">
            <v>313.92</v>
          </cell>
          <cell r="BC13">
            <v>1525.44</v>
          </cell>
          <cell r="BD13">
            <v>387.84000000000003</v>
          </cell>
          <cell r="BE13">
            <v>223.56</v>
          </cell>
          <cell r="BF13">
            <v>118.44</v>
          </cell>
          <cell r="BG13">
            <v>620.28</v>
          </cell>
          <cell r="BH13">
            <v>0</v>
          </cell>
        </row>
        <row r="14">
          <cell r="C14">
            <v>1623</v>
          </cell>
          <cell r="D14">
            <v>694.8</v>
          </cell>
          <cell r="E14">
            <v>1733</v>
          </cell>
          <cell r="F14">
            <v>795.5</v>
          </cell>
          <cell r="G14">
            <v>10381.349999999999</v>
          </cell>
          <cell r="H14">
            <v>5345.55</v>
          </cell>
          <cell r="I14">
            <v>3563</v>
          </cell>
          <cell r="J14">
            <v>967.5</v>
          </cell>
          <cell r="K14">
            <v>5234.25</v>
          </cell>
          <cell r="L14">
            <v>1053.15</v>
          </cell>
          <cell r="M14">
            <v>2836.35</v>
          </cell>
          <cell r="N14">
            <v>721.8</v>
          </cell>
          <cell r="O14">
            <v>0</v>
          </cell>
          <cell r="P14">
            <v>0</v>
          </cell>
          <cell r="Q14">
            <v>162.4</v>
          </cell>
          <cell r="R14">
            <v>79.6</v>
          </cell>
          <cell r="S14">
            <v>504.4</v>
          </cell>
          <cell r="T14">
            <v>363.6</v>
          </cell>
          <cell r="U14">
            <v>179.60000000000002</v>
          </cell>
          <cell r="V14">
            <v>60</v>
          </cell>
          <cell r="W14">
            <v>652.8</v>
          </cell>
          <cell r="X14">
            <v>147.2</v>
          </cell>
          <cell r="Y14">
            <v>1705.1999999999998</v>
          </cell>
          <cell r="Z14">
            <v>477.6</v>
          </cell>
          <cell r="AA14">
            <v>0</v>
          </cell>
          <cell r="AB14">
            <v>0</v>
          </cell>
          <cell r="AC14">
            <v>128</v>
          </cell>
          <cell r="AD14">
            <v>113.80000000000001</v>
          </cell>
          <cell r="AE14">
            <v>242.4</v>
          </cell>
          <cell r="AF14">
            <v>116.4</v>
          </cell>
          <cell r="AG14">
            <v>192.4</v>
          </cell>
          <cell r="AH14">
            <v>148.4</v>
          </cell>
          <cell r="AI14">
            <v>680.8</v>
          </cell>
          <cell r="AJ14">
            <v>269.6</v>
          </cell>
          <cell r="AK14">
            <v>5170.2</v>
          </cell>
          <cell r="AL14">
            <v>978.6</v>
          </cell>
          <cell r="AM14">
            <v>5304.6</v>
          </cell>
          <cell r="AN14">
            <v>2297.3999999999996</v>
          </cell>
          <cell r="AO14">
            <v>5153.4</v>
          </cell>
          <cell r="AP14">
            <v>3015.6</v>
          </cell>
          <cell r="AQ14">
            <v>0</v>
          </cell>
          <cell r="AR14">
            <v>0</v>
          </cell>
          <cell r="AS14">
            <v>959.04</v>
          </cell>
          <cell r="AT14">
            <v>324</v>
          </cell>
          <cell r="AU14">
            <v>39.72</v>
          </cell>
          <cell r="AV14">
            <v>15.48</v>
          </cell>
          <cell r="AW14">
            <v>621.36</v>
          </cell>
          <cell r="AX14">
            <v>354.24</v>
          </cell>
          <cell r="AY14">
            <v>54</v>
          </cell>
          <cell r="AZ14">
            <v>13.8</v>
          </cell>
          <cell r="BA14">
            <v>1248.48</v>
          </cell>
          <cell r="BB14">
            <v>307.44000000000005</v>
          </cell>
          <cell r="BC14">
            <v>1538.88</v>
          </cell>
          <cell r="BD14">
            <v>404.15999999999997</v>
          </cell>
          <cell r="BE14">
            <v>231.48000000000002</v>
          </cell>
          <cell r="BF14">
            <v>123.47999999999999</v>
          </cell>
          <cell r="BG14">
            <v>622.08</v>
          </cell>
          <cell r="BH14">
            <v>0</v>
          </cell>
        </row>
        <row r="15">
          <cell r="C15">
            <v>1897.8000000000002</v>
          </cell>
          <cell r="D15">
            <v>759</v>
          </cell>
          <cell r="E15">
            <v>1799</v>
          </cell>
          <cell r="F15">
            <v>862.5</v>
          </cell>
          <cell r="G15">
            <v>10915.8</v>
          </cell>
          <cell r="H15">
            <v>4029.9</v>
          </cell>
          <cell r="I15">
            <v>3973.5</v>
          </cell>
          <cell r="J15">
            <v>1165.5</v>
          </cell>
          <cell r="K15">
            <v>8519.7</v>
          </cell>
          <cell r="L15">
            <v>3.15</v>
          </cell>
          <cell r="M15">
            <v>2925.45</v>
          </cell>
          <cell r="N15">
            <v>730.8</v>
          </cell>
          <cell r="O15">
            <v>0</v>
          </cell>
          <cell r="P15">
            <v>0</v>
          </cell>
          <cell r="Q15">
            <v>252.4</v>
          </cell>
          <cell r="R15">
            <v>144.6</v>
          </cell>
          <cell r="S15">
            <v>454.8</v>
          </cell>
          <cell r="T15">
            <v>346.79999999999995</v>
          </cell>
          <cell r="U15">
            <v>199.4</v>
          </cell>
          <cell r="V15">
            <v>75</v>
          </cell>
          <cell r="W15">
            <v>641.6</v>
          </cell>
          <cell r="X15">
            <v>148.8</v>
          </cell>
          <cell r="Y15">
            <v>1808.4</v>
          </cell>
          <cell r="Z15">
            <v>496.79999999999995</v>
          </cell>
          <cell r="AA15">
            <v>0</v>
          </cell>
          <cell r="AB15">
            <v>0</v>
          </cell>
          <cell r="AC15">
            <v>174.2</v>
          </cell>
          <cell r="AD15">
            <v>149.4</v>
          </cell>
          <cell r="AE15">
            <v>248.39999999999998</v>
          </cell>
          <cell r="AF15">
            <v>116.4</v>
          </cell>
          <cell r="AG15">
            <v>344.4</v>
          </cell>
          <cell r="AH15">
            <v>256</v>
          </cell>
          <cell r="AI15">
            <v>785.2</v>
          </cell>
          <cell r="AJ15">
            <v>288.8</v>
          </cell>
          <cell r="AK15">
            <v>8404.2</v>
          </cell>
          <cell r="AL15">
            <v>4.2</v>
          </cell>
          <cell r="AM15">
            <v>5350.799999999999</v>
          </cell>
          <cell r="AN15">
            <v>2356.2</v>
          </cell>
          <cell r="AO15">
            <v>5640.6</v>
          </cell>
          <cell r="AP15">
            <v>1629.6</v>
          </cell>
          <cell r="AQ15">
            <v>0</v>
          </cell>
          <cell r="AR15">
            <v>0</v>
          </cell>
          <cell r="AS15">
            <v>1008</v>
          </cell>
          <cell r="AT15">
            <v>327.6</v>
          </cell>
          <cell r="AU15">
            <v>39.6</v>
          </cell>
          <cell r="AV15">
            <v>15.239999999999998</v>
          </cell>
          <cell r="AW15">
            <v>846</v>
          </cell>
          <cell r="AX15">
            <v>414.72</v>
          </cell>
          <cell r="AY15">
            <v>53.76</v>
          </cell>
          <cell r="AZ15">
            <v>13.44</v>
          </cell>
          <cell r="BA15">
            <v>1243.44</v>
          </cell>
          <cell r="BB15">
            <v>308.15999999999997</v>
          </cell>
          <cell r="BC15">
            <v>1632.96</v>
          </cell>
          <cell r="BD15">
            <v>413.76</v>
          </cell>
          <cell r="BE15">
            <v>248.4</v>
          </cell>
          <cell r="BF15">
            <v>126.36</v>
          </cell>
          <cell r="BG15">
            <v>622.8</v>
          </cell>
          <cell r="BH15">
            <v>0</v>
          </cell>
        </row>
        <row r="16">
          <cell r="C16">
            <v>1857.6</v>
          </cell>
          <cell r="D16">
            <v>698.7</v>
          </cell>
          <cell r="E16">
            <v>1845.5</v>
          </cell>
          <cell r="F16">
            <v>832</v>
          </cell>
          <cell r="G16">
            <v>12406.8</v>
          </cell>
          <cell r="H16">
            <v>4910.85</v>
          </cell>
          <cell r="I16">
            <v>3907.5</v>
          </cell>
          <cell r="J16">
            <v>1135</v>
          </cell>
          <cell r="K16">
            <v>8958.6</v>
          </cell>
          <cell r="L16">
            <v>0</v>
          </cell>
          <cell r="M16">
            <v>2876.3999999999996</v>
          </cell>
          <cell r="N16">
            <v>690.3</v>
          </cell>
          <cell r="O16">
            <v>0</v>
          </cell>
          <cell r="P16">
            <v>0</v>
          </cell>
          <cell r="Q16">
            <v>388.4</v>
          </cell>
          <cell r="R16">
            <v>204</v>
          </cell>
          <cell r="S16">
            <v>401.20000000000005</v>
          </cell>
          <cell r="T16">
            <v>300</v>
          </cell>
          <cell r="U16">
            <v>183.4</v>
          </cell>
          <cell r="V16">
            <v>55.400000000000006</v>
          </cell>
          <cell r="W16">
            <v>636.8</v>
          </cell>
          <cell r="X16">
            <v>139.2</v>
          </cell>
          <cell r="Y16">
            <v>1753.2</v>
          </cell>
          <cell r="Z16">
            <v>481.2</v>
          </cell>
          <cell r="AA16">
            <v>0</v>
          </cell>
          <cell r="AB16">
            <v>0</v>
          </cell>
          <cell r="AC16">
            <v>177.6</v>
          </cell>
          <cell r="AD16">
            <v>157.4</v>
          </cell>
          <cell r="AE16">
            <v>247.2</v>
          </cell>
          <cell r="AF16">
            <v>124.8</v>
          </cell>
          <cell r="AG16">
            <v>332</v>
          </cell>
          <cell r="AH16">
            <v>249.6</v>
          </cell>
          <cell r="AI16">
            <v>781.2</v>
          </cell>
          <cell r="AJ16">
            <v>280.4</v>
          </cell>
          <cell r="AK16">
            <v>8845.2</v>
          </cell>
          <cell r="AL16">
            <v>0</v>
          </cell>
          <cell r="AM16">
            <v>5233.200000000001</v>
          </cell>
          <cell r="AN16">
            <v>2305.8</v>
          </cell>
          <cell r="AO16">
            <v>7266</v>
          </cell>
          <cell r="AP16">
            <v>2549.3999999999996</v>
          </cell>
          <cell r="AQ16">
            <v>0</v>
          </cell>
          <cell r="AR16">
            <v>0</v>
          </cell>
          <cell r="AS16">
            <v>975.5999999999999</v>
          </cell>
          <cell r="AT16">
            <v>301.67999999999995</v>
          </cell>
          <cell r="AU16">
            <v>32.519999999999996</v>
          </cell>
          <cell r="AV16">
            <v>5.88</v>
          </cell>
          <cell r="AW16">
            <v>846</v>
          </cell>
          <cell r="AX16">
            <v>389.52</v>
          </cell>
          <cell r="AY16">
            <v>54</v>
          </cell>
          <cell r="AZ16">
            <v>12.72</v>
          </cell>
          <cell r="BA16">
            <v>1231.92</v>
          </cell>
          <cell r="BB16">
            <v>298.08</v>
          </cell>
          <cell r="BC16">
            <v>1596.48</v>
          </cell>
          <cell r="BD16">
            <v>382.08</v>
          </cell>
          <cell r="BE16">
            <v>233.28</v>
          </cell>
          <cell r="BF16">
            <v>115.2</v>
          </cell>
          <cell r="BG16">
            <v>623.52</v>
          </cell>
          <cell r="BH16">
            <v>0</v>
          </cell>
        </row>
        <row r="17">
          <cell r="C17">
            <v>1760.1</v>
          </cell>
          <cell r="D17">
            <v>690.9000000000001</v>
          </cell>
          <cell r="E17">
            <v>1864.5</v>
          </cell>
          <cell r="F17">
            <v>818</v>
          </cell>
          <cell r="G17">
            <v>13259.4</v>
          </cell>
          <cell r="H17">
            <v>5450.55</v>
          </cell>
          <cell r="I17">
            <v>3848.5</v>
          </cell>
          <cell r="J17">
            <v>1086</v>
          </cell>
          <cell r="K17">
            <v>8333.85</v>
          </cell>
          <cell r="L17">
            <v>498.75</v>
          </cell>
          <cell r="M17">
            <v>2754.9</v>
          </cell>
          <cell r="N17">
            <v>678.15</v>
          </cell>
          <cell r="O17">
            <v>0</v>
          </cell>
          <cell r="P17">
            <v>0</v>
          </cell>
          <cell r="Q17">
            <v>418.2</v>
          </cell>
          <cell r="R17">
            <v>192.4</v>
          </cell>
          <cell r="S17">
            <v>399.2</v>
          </cell>
          <cell r="T17">
            <v>297.6</v>
          </cell>
          <cell r="U17">
            <v>182.6</v>
          </cell>
          <cell r="V17">
            <v>52.599999999999994</v>
          </cell>
          <cell r="W17">
            <v>630.4000000000001</v>
          </cell>
          <cell r="X17">
            <v>144</v>
          </cell>
          <cell r="Y17">
            <v>1718.4</v>
          </cell>
          <cell r="Z17">
            <v>487.2</v>
          </cell>
          <cell r="AA17">
            <v>0</v>
          </cell>
          <cell r="AB17">
            <v>0</v>
          </cell>
          <cell r="AC17">
            <v>172.8</v>
          </cell>
          <cell r="AD17">
            <v>139.8</v>
          </cell>
          <cell r="AE17">
            <v>244.8</v>
          </cell>
          <cell r="AF17">
            <v>114</v>
          </cell>
          <cell r="AG17">
            <v>332</v>
          </cell>
          <cell r="AH17">
            <v>245.60000000000002</v>
          </cell>
          <cell r="AI17">
            <v>764</v>
          </cell>
          <cell r="AJ17">
            <v>275.20000000000005</v>
          </cell>
          <cell r="AK17">
            <v>8240.4</v>
          </cell>
          <cell r="AL17">
            <v>403.2</v>
          </cell>
          <cell r="AM17">
            <v>5355</v>
          </cell>
          <cell r="AN17">
            <v>2406.6</v>
          </cell>
          <cell r="AO17">
            <v>8009.4</v>
          </cell>
          <cell r="AP17">
            <v>2990.3999999999996</v>
          </cell>
          <cell r="AQ17">
            <v>0</v>
          </cell>
          <cell r="AR17">
            <v>0</v>
          </cell>
          <cell r="AS17">
            <v>935.28</v>
          </cell>
          <cell r="AT17">
            <v>295.2</v>
          </cell>
          <cell r="AU17">
            <v>32.519999999999996</v>
          </cell>
          <cell r="AV17">
            <v>6</v>
          </cell>
          <cell r="AW17">
            <v>789.12</v>
          </cell>
          <cell r="AX17">
            <v>388.08</v>
          </cell>
          <cell r="AY17">
            <v>53.88</v>
          </cell>
          <cell r="AZ17">
            <v>13.559999999999999</v>
          </cell>
          <cell r="BA17">
            <v>1226.16</v>
          </cell>
          <cell r="BB17">
            <v>297.36</v>
          </cell>
          <cell r="BC17">
            <v>1479.3600000000001</v>
          </cell>
          <cell r="BD17">
            <v>370.56</v>
          </cell>
          <cell r="BE17">
            <v>231.84</v>
          </cell>
          <cell r="BF17">
            <v>110.52000000000001</v>
          </cell>
          <cell r="BG17">
            <v>625.3199999999999</v>
          </cell>
          <cell r="BH17">
            <v>0</v>
          </cell>
        </row>
        <row r="18">
          <cell r="C18">
            <v>1688.1</v>
          </cell>
          <cell r="D18">
            <v>558.3</v>
          </cell>
          <cell r="E18">
            <v>1694.5</v>
          </cell>
          <cell r="F18">
            <v>728</v>
          </cell>
          <cell r="G18">
            <v>13329.75</v>
          </cell>
          <cell r="H18">
            <v>5136.6</v>
          </cell>
          <cell r="I18">
            <v>3851.5</v>
          </cell>
          <cell r="J18">
            <v>1062.5</v>
          </cell>
          <cell r="K18">
            <v>9606.45</v>
          </cell>
          <cell r="L18">
            <v>11.55</v>
          </cell>
          <cell r="M18">
            <v>2838.6</v>
          </cell>
          <cell r="N18">
            <v>705.1500000000001</v>
          </cell>
          <cell r="O18">
            <v>0</v>
          </cell>
          <cell r="P18">
            <v>0</v>
          </cell>
          <cell r="Q18">
            <v>285.8</v>
          </cell>
          <cell r="R18">
            <v>125.4</v>
          </cell>
          <cell r="S18">
            <v>394.8</v>
          </cell>
          <cell r="T18">
            <v>299.2</v>
          </cell>
          <cell r="U18">
            <v>171</v>
          </cell>
          <cell r="V18">
            <v>38.6</v>
          </cell>
          <cell r="W18">
            <v>619.2</v>
          </cell>
          <cell r="X18">
            <v>137.6</v>
          </cell>
          <cell r="Y18">
            <v>1734</v>
          </cell>
          <cell r="Z18">
            <v>486</v>
          </cell>
          <cell r="AA18">
            <v>0</v>
          </cell>
          <cell r="AB18">
            <v>0</v>
          </cell>
          <cell r="AC18">
            <v>148.2</v>
          </cell>
          <cell r="AD18">
            <v>76.8</v>
          </cell>
          <cell r="AE18">
            <v>254.4</v>
          </cell>
          <cell r="AF18">
            <v>128.4</v>
          </cell>
          <cell r="AG18">
            <v>330</v>
          </cell>
          <cell r="AH18">
            <v>248.39999999999998</v>
          </cell>
          <cell r="AI18">
            <v>767.6</v>
          </cell>
          <cell r="AJ18">
            <v>279.6</v>
          </cell>
          <cell r="AK18">
            <v>9492</v>
          </cell>
          <cell r="AL18">
            <v>4.2</v>
          </cell>
          <cell r="AM18">
            <v>5199.6</v>
          </cell>
          <cell r="AN18">
            <v>2339.3999999999996</v>
          </cell>
          <cell r="AO18">
            <v>8232</v>
          </cell>
          <cell r="AP18">
            <v>2734.2</v>
          </cell>
          <cell r="AQ18">
            <v>0</v>
          </cell>
          <cell r="AR18">
            <v>0.24</v>
          </cell>
          <cell r="AS18">
            <v>892.0799999999999</v>
          </cell>
          <cell r="AT18">
            <v>302.4</v>
          </cell>
          <cell r="AU18">
            <v>32.760000000000005</v>
          </cell>
          <cell r="AV18">
            <v>6.12</v>
          </cell>
          <cell r="AW18">
            <v>759.5999999999999</v>
          </cell>
          <cell r="AX18">
            <v>249.12</v>
          </cell>
          <cell r="AY18">
            <v>53.4</v>
          </cell>
          <cell r="AZ18">
            <v>13.68</v>
          </cell>
          <cell r="BA18">
            <v>1228.32</v>
          </cell>
          <cell r="BB18">
            <v>307.44</v>
          </cell>
          <cell r="BC18">
            <v>1561.92</v>
          </cell>
          <cell r="BD18">
            <v>387.84000000000003</v>
          </cell>
          <cell r="BE18">
            <v>221.76</v>
          </cell>
          <cell r="BF18">
            <v>107.64</v>
          </cell>
          <cell r="BG18">
            <v>624.24</v>
          </cell>
          <cell r="BH18">
            <v>0</v>
          </cell>
        </row>
        <row r="19">
          <cell r="C19">
            <v>1772.1</v>
          </cell>
          <cell r="D19">
            <v>694.5</v>
          </cell>
          <cell r="E19">
            <v>1916.5</v>
          </cell>
          <cell r="F19">
            <v>848</v>
          </cell>
          <cell r="G19">
            <v>13041</v>
          </cell>
          <cell r="H19">
            <v>5173.35</v>
          </cell>
          <cell r="I19">
            <v>3809</v>
          </cell>
          <cell r="J19">
            <v>1147.5</v>
          </cell>
          <cell r="K19">
            <v>9990.75</v>
          </cell>
          <cell r="L19">
            <v>8.4</v>
          </cell>
          <cell r="M19">
            <v>2769.75</v>
          </cell>
          <cell r="N19">
            <v>706.5</v>
          </cell>
          <cell r="O19">
            <v>0</v>
          </cell>
          <cell r="P19">
            <v>0</v>
          </cell>
          <cell r="Q19">
            <v>513.8</v>
          </cell>
          <cell r="R19">
            <v>236.6</v>
          </cell>
          <cell r="S19">
            <v>394.4</v>
          </cell>
          <cell r="T19">
            <v>299.2</v>
          </cell>
          <cell r="U19">
            <v>175</v>
          </cell>
          <cell r="V19">
            <v>43.4</v>
          </cell>
          <cell r="W19">
            <v>617.5999999999999</v>
          </cell>
          <cell r="X19">
            <v>142.4</v>
          </cell>
          <cell r="Y19">
            <v>1684.8000000000002</v>
          </cell>
          <cell r="Z19">
            <v>481.20000000000005</v>
          </cell>
          <cell r="AA19">
            <v>0</v>
          </cell>
          <cell r="AB19">
            <v>0</v>
          </cell>
          <cell r="AC19">
            <v>183.6</v>
          </cell>
          <cell r="AD19">
            <v>155.60000000000002</v>
          </cell>
          <cell r="AE19">
            <v>242.4</v>
          </cell>
          <cell r="AF19">
            <v>122.4</v>
          </cell>
          <cell r="AG19">
            <v>332.8</v>
          </cell>
          <cell r="AH19">
            <v>260.79999999999995</v>
          </cell>
          <cell r="AI19">
            <v>748</v>
          </cell>
          <cell r="AJ19">
            <v>280.4</v>
          </cell>
          <cell r="AK19">
            <v>9870</v>
          </cell>
          <cell r="AL19">
            <v>0</v>
          </cell>
          <cell r="AM19">
            <v>5023.2</v>
          </cell>
          <cell r="AN19">
            <v>2263.8</v>
          </cell>
          <cell r="AO19">
            <v>8122.8</v>
          </cell>
          <cell r="AP19">
            <v>2856</v>
          </cell>
          <cell r="AQ19">
            <v>0</v>
          </cell>
          <cell r="AR19">
            <v>0</v>
          </cell>
          <cell r="AS19">
            <v>888.48</v>
          </cell>
          <cell r="AT19">
            <v>294.48</v>
          </cell>
          <cell r="AU19">
            <v>32.64</v>
          </cell>
          <cell r="AV19">
            <v>6</v>
          </cell>
          <cell r="AW19">
            <v>847.44</v>
          </cell>
          <cell r="AX19">
            <v>392.4</v>
          </cell>
          <cell r="AY19">
            <v>52.92</v>
          </cell>
          <cell r="AZ19">
            <v>12.96</v>
          </cell>
          <cell r="BA19">
            <v>1200.24</v>
          </cell>
          <cell r="BB19">
            <v>311.04</v>
          </cell>
          <cell r="BC19">
            <v>1520.6399999999999</v>
          </cell>
          <cell r="BD19">
            <v>386.88</v>
          </cell>
          <cell r="BE19">
            <v>212.76</v>
          </cell>
          <cell r="BF19">
            <v>107.64</v>
          </cell>
          <cell r="BG19">
            <v>624.24</v>
          </cell>
          <cell r="BH19">
            <v>0</v>
          </cell>
        </row>
        <row r="20">
          <cell r="C20">
            <v>1838.7</v>
          </cell>
          <cell r="D20">
            <v>821.7</v>
          </cell>
          <cell r="E20">
            <v>1702.5</v>
          </cell>
          <cell r="F20">
            <v>750.5</v>
          </cell>
          <cell r="G20">
            <v>11603.55</v>
          </cell>
          <cell r="H20">
            <v>4701.9</v>
          </cell>
          <cell r="I20">
            <v>3727.5</v>
          </cell>
          <cell r="J20">
            <v>1054.5</v>
          </cell>
          <cell r="K20">
            <v>11581.5</v>
          </cell>
          <cell r="L20">
            <v>846.3</v>
          </cell>
          <cell r="M20">
            <v>2656.35</v>
          </cell>
          <cell r="N20">
            <v>657.45</v>
          </cell>
          <cell r="O20">
            <v>0</v>
          </cell>
          <cell r="P20">
            <v>0</v>
          </cell>
          <cell r="Q20">
            <v>327</v>
          </cell>
          <cell r="R20">
            <v>190</v>
          </cell>
          <cell r="S20">
            <v>348.8</v>
          </cell>
          <cell r="T20">
            <v>236</v>
          </cell>
          <cell r="U20">
            <v>184.6</v>
          </cell>
          <cell r="V20">
            <v>53.8</v>
          </cell>
          <cell r="W20">
            <v>628.8</v>
          </cell>
          <cell r="X20">
            <v>140.8</v>
          </cell>
          <cell r="Y20">
            <v>1653.6</v>
          </cell>
          <cell r="Z20">
            <v>471.6</v>
          </cell>
          <cell r="AA20">
            <v>0</v>
          </cell>
          <cell r="AB20">
            <v>0</v>
          </cell>
          <cell r="AC20">
            <v>160.8</v>
          </cell>
          <cell r="AD20">
            <v>120</v>
          </cell>
          <cell r="AE20">
            <v>234</v>
          </cell>
          <cell r="AF20">
            <v>116.4</v>
          </cell>
          <cell r="AG20">
            <v>332.8</v>
          </cell>
          <cell r="AH20">
            <v>246</v>
          </cell>
          <cell r="AI20">
            <v>729.2</v>
          </cell>
          <cell r="AJ20">
            <v>274.8</v>
          </cell>
          <cell r="AK20">
            <v>11466</v>
          </cell>
          <cell r="AL20">
            <v>739.2</v>
          </cell>
          <cell r="AM20">
            <v>4695.6</v>
          </cell>
          <cell r="AN20">
            <v>2217.6</v>
          </cell>
          <cell r="AO20">
            <v>6988.8</v>
          </cell>
          <cell r="AP20">
            <v>2423.4</v>
          </cell>
          <cell r="AQ20">
            <v>0</v>
          </cell>
          <cell r="AR20">
            <v>0</v>
          </cell>
          <cell r="AS20">
            <v>851.76</v>
          </cell>
          <cell r="AT20">
            <v>292.32</v>
          </cell>
          <cell r="AU20">
            <v>32.4</v>
          </cell>
          <cell r="AV20">
            <v>5.88</v>
          </cell>
          <cell r="AW20">
            <v>949.6800000000001</v>
          </cell>
          <cell r="AX20">
            <v>523.44</v>
          </cell>
          <cell r="AY20">
            <v>52.32</v>
          </cell>
          <cell r="AZ20">
            <v>12.84</v>
          </cell>
          <cell r="BA20">
            <v>1168.56</v>
          </cell>
          <cell r="BB20">
            <v>305.28</v>
          </cell>
          <cell r="BC20">
            <v>1440</v>
          </cell>
          <cell r="BD20">
            <v>342.72</v>
          </cell>
          <cell r="BE20">
            <v>210.24</v>
          </cell>
          <cell r="BF20">
            <v>108.36</v>
          </cell>
          <cell r="BG20">
            <v>624.96</v>
          </cell>
          <cell r="BH20">
            <v>0.72</v>
          </cell>
        </row>
        <row r="21">
          <cell r="C21">
            <v>2048.4</v>
          </cell>
          <cell r="D21">
            <v>1280.1</v>
          </cell>
          <cell r="E21">
            <v>1799</v>
          </cell>
          <cell r="F21">
            <v>797</v>
          </cell>
          <cell r="G21">
            <v>12049.8</v>
          </cell>
          <cell r="H21">
            <v>5141.85</v>
          </cell>
          <cell r="I21">
            <v>3694</v>
          </cell>
          <cell r="J21">
            <v>1039.5</v>
          </cell>
          <cell r="K21">
            <v>10634.4</v>
          </cell>
          <cell r="L21">
            <v>936.6</v>
          </cell>
          <cell r="M21">
            <v>2624.4</v>
          </cell>
          <cell r="N21">
            <v>649.3499999999999</v>
          </cell>
          <cell r="O21">
            <v>0</v>
          </cell>
          <cell r="P21">
            <v>0</v>
          </cell>
          <cell r="Q21">
            <v>436.8</v>
          </cell>
          <cell r="R21">
            <v>258.2</v>
          </cell>
          <cell r="S21">
            <v>361.6</v>
          </cell>
          <cell r="T21">
            <v>229.2</v>
          </cell>
          <cell r="U21">
            <v>176.2</v>
          </cell>
          <cell r="V21">
            <v>45.4</v>
          </cell>
          <cell r="W21">
            <v>625.6</v>
          </cell>
          <cell r="X21">
            <v>137.60000000000002</v>
          </cell>
          <cell r="Y21">
            <v>1622.4</v>
          </cell>
          <cell r="Z21">
            <v>470.4</v>
          </cell>
          <cell r="AA21">
            <v>0</v>
          </cell>
          <cell r="AB21">
            <v>0</v>
          </cell>
          <cell r="AC21">
            <v>159.6</v>
          </cell>
          <cell r="AD21">
            <v>110.6</v>
          </cell>
          <cell r="AE21">
            <v>235.2</v>
          </cell>
          <cell r="AF21">
            <v>116.4</v>
          </cell>
          <cell r="AG21">
            <v>331.2</v>
          </cell>
          <cell r="AH21">
            <v>244.8</v>
          </cell>
          <cell r="AI21">
            <v>729.6</v>
          </cell>
          <cell r="AJ21">
            <v>276.4</v>
          </cell>
          <cell r="AK21">
            <v>10525.2</v>
          </cell>
          <cell r="AL21">
            <v>831.5999999999999</v>
          </cell>
          <cell r="AM21">
            <v>4905.6</v>
          </cell>
          <cell r="AN21">
            <v>2381.3999999999996</v>
          </cell>
          <cell r="AO21">
            <v>7240.8</v>
          </cell>
          <cell r="AP21">
            <v>2709</v>
          </cell>
          <cell r="AQ21">
            <v>0</v>
          </cell>
          <cell r="AR21">
            <v>0</v>
          </cell>
          <cell r="AS21">
            <v>830.1600000000001</v>
          </cell>
          <cell r="AT21">
            <v>285.84000000000003</v>
          </cell>
          <cell r="AU21">
            <v>32.04</v>
          </cell>
          <cell r="AV21">
            <v>5.64</v>
          </cell>
          <cell r="AW21">
            <v>1180.08</v>
          </cell>
          <cell r="AX21">
            <v>985.68</v>
          </cell>
          <cell r="AY21">
            <v>50.64</v>
          </cell>
          <cell r="AZ21">
            <v>12.84</v>
          </cell>
          <cell r="BA21">
            <v>1144.08</v>
          </cell>
          <cell r="BB21">
            <v>304.56</v>
          </cell>
          <cell r="BC21">
            <v>1433.28</v>
          </cell>
          <cell r="BD21">
            <v>335.03999999999996</v>
          </cell>
          <cell r="BE21">
            <v>196.56</v>
          </cell>
          <cell r="BF21">
            <v>106.56</v>
          </cell>
          <cell r="BG21">
            <v>624.96</v>
          </cell>
          <cell r="BH21">
            <v>0</v>
          </cell>
        </row>
        <row r="22">
          <cell r="C22">
            <v>1660.8</v>
          </cell>
          <cell r="D22">
            <v>782.7</v>
          </cell>
          <cell r="E22">
            <v>1766</v>
          </cell>
          <cell r="F22">
            <v>738.5</v>
          </cell>
          <cell r="G22">
            <v>11803.05</v>
          </cell>
          <cell r="H22">
            <v>5345.55</v>
          </cell>
          <cell r="I22">
            <v>3753.5</v>
          </cell>
          <cell r="J22">
            <v>1067</v>
          </cell>
          <cell r="K22">
            <v>9901.5</v>
          </cell>
          <cell r="L22">
            <v>1026.9</v>
          </cell>
          <cell r="M22">
            <v>2768.4</v>
          </cell>
          <cell r="N22">
            <v>700.2</v>
          </cell>
          <cell r="O22">
            <v>0</v>
          </cell>
          <cell r="P22">
            <v>0</v>
          </cell>
          <cell r="Q22">
            <v>366.4</v>
          </cell>
          <cell r="R22">
            <v>200.4</v>
          </cell>
          <cell r="S22">
            <v>363.6</v>
          </cell>
          <cell r="T22">
            <v>230.8</v>
          </cell>
          <cell r="U22">
            <v>171.2</v>
          </cell>
          <cell r="V22">
            <v>40</v>
          </cell>
          <cell r="W22">
            <v>667.2</v>
          </cell>
          <cell r="X22">
            <v>142.4</v>
          </cell>
          <cell r="Y22">
            <v>1657.2</v>
          </cell>
          <cell r="Z22">
            <v>475.20000000000005</v>
          </cell>
          <cell r="AA22">
            <v>0</v>
          </cell>
          <cell r="AB22">
            <v>0</v>
          </cell>
          <cell r="AC22">
            <v>159.39999999999998</v>
          </cell>
          <cell r="AD22">
            <v>129.4</v>
          </cell>
          <cell r="AE22">
            <v>243.6</v>
          </cell>
          <cell r="AF22">
            <v>116.4</v>
          </cell>
          <cell r="AG22">
            <v>332</v>
          </cell>
          <cell r="AH22">
            <v>246.4</v>
          </cell>
          <cell r="AI22">
            <v>746</v>
          </cell>
          <cell r="AJ22">
            <v>274.8</v>
          </cell>
          <cell r="AK22">
            <v>9798.599999999999</v>
          </cell>
          <cell r="AL22">
            <v>924</v>
          </cell>
          <cell r="AM22">
            <v>4914</v>
          </cell>
          <cell r="AN22">
            <v>2347.8</v>
          </cell>
          <cell r="AO22">
            <v>6988.799999999999</v>
          </cell>
          <cell r="AP22">
            <v>2952.6000000000004</v>
          </cell>
          <cell r="AQ22">
            <v>0</v>
          </cell>
          <cell r="AR22">
            <v>0</v>
          </cell>
          <cell r="AS22">
            <v>797.04</v>
          </cell>
          <cell r="AT22">
            <v>296.64</v>
          </cell>
          <cell r="AU22">
            <v>32.64</v>
          </cell>
          <cell r="AV22">
            <v>5.88</v>
          </cell>
          <cell r="AW22">
            <v>825.1200000000001</v>
          </cell>
          <cell r="AX22">
            <v>475.92</v>
          </cell>
          <cell r="AY22">
            <v>50.519999999999996</v>
          </cell>
          <cell r="AZ22">
            <v>12.84</v>
          </cell>
          <cell r="BA22">
            <v>1185.84</v>
          </cell>
          <cell r="BB22">
            <v>303.84000000000003</v>
          </cell>
          <cell r="BC22">
            <v>1536.96</v>
          </cell>
          <cell r="BD22">
            <v>385.91999999999996</v>
          </cell>
          <cell r="BE22">
            <v>195.84</v>
          </cell>
          <cell r="BF22">
            <v>105.84</v>
          </cell>
          <cell r="BG22">
            <v>623.16</v>
          </cell>
          <cell r="BH22">
            <v>0</v>
          </cell>
        </row>
        <row r="23">
          <cell r="C23">
            <v>1219.5</v>
          </cell>
          <cell r="D23">
            <v>493.5</v>
          </cell>
          <cell r="E23">
            <v>1748</v>
          </cell>
          <cell r="F23">
            <v>683.5</v>
          </cell>
          <cell r="G23">
            <v>12556.95</v>
          </cell>
          <cell r="H23">
            <v>5398.05</v>
          </cell>
          <cell r="I23">
            <v>3964</v>
          </cell>
          <cell r="J23">
            <v>1083</v>
          </cell>
          <cell r="K23">
            <v>10815</v>
          </cell>
          <cell r="L23">
            <v>173.25</v>
          </cell>
          <cell r="M23">
            <v>2857.05</v>
          </cell>
          <cell r="N23">
            <v>700.6500000000001</v>
          </cell>
          <cell r="O23">
            <v>0</v>
          </cell>
          <cell r="P23">
            <v>0</v>
          </cell>
          <cell r="Q23">
            <v>343.2</v>
          </cell>
          <cell r="R23">
            <v>144.4</v>
          </cell>
          <cell r="S23">
            <v>363.20000000000005</v>
          </cell>
          <cell r="T23">
            <v>230.8</v>
          </cell>
          <cell r="U23">
            <v>157.8</v>
          </cell>
          <cell r="V23">
            <v>39.4</v>
          </cell>
          <cell r="W23">
            <v>686.4</v>
          </cell>
          <cell r="X23">
            <v>139.2</v>
          </cell>
          <cell r="Y23">
            <v>1828.8</v>
          </cell>
          <cell r="Z23">
            <v>505.20000000000005</v>
          </cell>
          <cell r="AA23">
            <v>0</v>
          </cell>
          <cell r="AB23">
            <v>0</v>
          </cell>
          <cell r="AC23">
            <v>134.60000000000002</v>
          </cell>
          <cell r="AD23">
            <v>89</v>
          </cell>
          <cell r="AE23">
            <v>258</v>
          </cell>
          <cell r="AF23">
            <v>118.8</v>
          </cell>
          <cell r="AG23">
            <v>332.4</v>
          </cell>
          <cell r="AH23">
            <v>244</v>
          </cell>
          <cell r="AI23">
            <v>795.2</v>
          </cell>
          <cell r="AJ23">
            <v>283.20000000000005</v>
          </cell>
          <cell r="AK23">
            <v>10697.400000000001</v>
          </cell>
          <cell r="AL23">
            <v>113.4</v>
          </cell>
          <cell r="AM23">
            <v>4964.4</v>
          </cell>
          <cell r="AN23">
            <v>2276.3999999999996</v>
          </cell>
          <cell r="AO23">
            <v>7694.4</v>
          </cell>
          <cell r="AP23">
            <v>3070.2</v>
          </cell>
          <cell r="AQ23">
            <v>0</v>
          </cell>
          <cell r="AR23">
            <v>0</v>
          </cell>
          <cell r="AS23">
            <v>828</v>
          </cell>
          <cell r="AT23">
            <v>307.44000000000005</v>
          </cell>
          <cell r="AU23">
            <v>33.6</v>
          </cell>
          <cell r="AV23">
            <v>7.92</v>
          </cell>
          <cell r="AW23">
            <v>354.96000000000004</v>
          </cell>
          <cell r="AX23">
            <v>178.56</v>
          </cell>
          <cell r="AY23">
            <v>51.6</v>
          </cell>
          <cell r="AZ23">
            <v>12.96</v>
          </cell>
          <cell r="BA23">
            <v>1274.4</v>
          </cell>
          <cell r="BB23">
            <v>311.76</v>
          </cell>
          <cell r="BC23">
            <v>1536</v>
          </cell>
          <cell r="BD23">
            <v>379.2</v>
          </cell>
          <cell r="BE23">
            <v>194.76</v>
          </cell>
          <cell r="BF23">
            <v>108</v>
          </cell>
          <cell r="BG23">
            <v>623.16</v>
          </cell>
          <cell r="BH23">
            <v>0</v>
          </cell>
        </row>
        <row r="24">
          <cell r="C24">
            <v>1389.3000000000002</v>
          </cell>
          <cell r="D24">
            <v>517.5</v>
          </cell>
          <cell r="E24">
            <v>1906.5</v>
          </cell>
          <cell r="F24">
            <v>711</v>
          </cell>
          <cell r="G24">
            <v>13743.45</v>
          </cell>
          <cell r="H24">
            <v>5620.65</v>
          </cell>
          <cell r="I24">
            <v>4373.5</v>
          </cell>
          <cell r="J24">
            <v>1097</v>
          </cell>
          <cell r="K24">
            <v>11763.150000000001</v>
          </cell>
          <cell r="L24">
            <v>302.4</v>
          </cell>
          <cell r="M24">
            <v>3375.45</v>
          </cell>
          <cell r="N24">
            <v>757.35</v>
          </cell>
          <cell r="O24">
            <v>0</v>
          </cell>
          <cell r="P24">
            <v>0</v>
          </cell>
          <cell r="Q24">
            <v>345.4</v>
          </cell>
          <cell r="R24">
            <v>127.6</v>
          </cell>
          <cell r="S24">
            <v>362.79999999999995</v>
          </cell>
          <cell r="T24">
            <v>229.2</v>
          </cell>
          <cell r="U24">
            <v>172.6</v>
          </cell>
          <cell r="V24">
            <v>56.8</v>
          </cell>
          <cell r="W24">
            <v>800</v>
          </cell>
          <cell r="X24">
            <v>158.4</v>
          </cell>
          <cell r="Y24">
            <v>2106</v>
          </cell>
          <cell r="Z24">
            <v>538.8</v>
          </cell>
          <cell r="AA24">
            <v>0</v>
          </cell>
          <cell r="AB24">
            <v>0</v>
          </cell>
          <cell r="AC24">
            <v>137.2</v>
          </cell>
          <cell r="AD24">
            <v>86</v>
          </cell>
          <cell r="AE24">
            <v>297.6</v>
          </cell>
          <cell r="AF24">
            <v>126</v>
          </cell>
          <cell r="AG24">
            <v>326.79999999999995</v>
          </cell>
          <cell r="AH24">
            <v>241.2</v>
          </cell>
          <cell r="AI24">
            <v>893.2</v>
          </cell>
          <cell r="AJ24">
            <v>280</v>
          </cell>
          <cell r="AK24">
            <v>11642.400000000001</v>
          </cell>
          <cell r="AL24">
            <v>210</v>
          </cell>
          <cell r="AM24">
            <v>5439</v>
          </cell>
          <cell r="AN24">
            <v>2331</v>
          </cell>
          <cell r="AO24">
            <v>8416.8</v>
          </cell>
          <cell r="AP24">
            <v>3229.8</v>
          </cell>
          <cell r="AQ24">
            <v>0</v>
          </cell>
          <cell r="AR24">
            <v>0</v>
          </cell>
          <cell r="AS24">
            <v>957.5999999999999</v>
          </cell>
          <cell r="AT24">
            <v>321.12</v>
          </cell>
          <cell r="AU24">
            <v>39.72</v>
          </cell>
          <cell r="AV24">
            <v>15.6</v>
          </cell>
          <cell r="AW24">
            <v>390.24</v>
          </cell>
          <cell r="AX24">
            <v>180</v>
          </cell>
          <cell r="AY24">
            <v>51.96</v>
          </cell>
          <cell r="AZ24">
            <v>13.44</v>
          </cell>
          <cell r="BA24">
            <v>1602.7199999999998</v>
          </cell>
          <cell r="BB24">
            <v>337.68</v>
          </cell>
          <cell r="BC24">
            <v>1728.96</v>
          </cell>
          <cell r="BD24">
            <v>409.92</v>
          </cell>
          <cell r="BE24">
            <v>223.2</v>
          </cell>
          <cell r="BF24">
            <v>119.16</v>
          </cell>
          <cell r="BG24">
            <v>622.8</v>
          </cell>
          <cell r="BH24">
            <v>0</v>
          </cell>
        </row>
        <row r="25">
          <cell r="C25">
            <v>1374.3000000000002</v>
          </cell>
          <cell r="D25">
            <v>504</v>
          </cell>
          <cell r="E25">
            <v>1881</v>
          </cell>
          <cell r="F25">
            <v>757.5</v>
          </cell>
          <cell r="G25">
            <v>12627.3</v>
          </cell>
          <cell r="H25">
            <v>5557.65</v>
          </cell>
          <cell r="I25">
            <v>4423.5</v>
          </cell>
          <cell r="J25">
            <v>1105.5</v>
          </cell>
          <cell r="K25">
            <v>8352.75</v>
          </cell>
          <cell r="L25">
            <v>305.55</v>
          </cell>
          <cell r="M25">
            <v>3468.6</v>
          </cell>
          <cell r="N25">
            <v>769.5</v>
          </cell>
          <cell r="O25">
            <v>0</v>
          </cell>
          <cell r="P25">
            <v>0</v>
          </cell>
          <cell r="Q25">
            <v>256.8</v>
          </cell>
          <cell r="R25">
            <v>122.6</v>
          </cell>
          <cell r="S25">
            <v>390</v>
          </cell>
          <cell r="T25">
            <v>281.6</v>
          </cell>
          <cell r="U25">
            <v>172.2</v>
          </cell>
          <cell r="V25">
            <v>55</v>
          </cell>
          <cell r="W25">
            <v>825.5999999999999</v>
          </cell>
          <cell r="X25">
            <v>161.6</v>
          </cell>
          <cell r="Y25">
            <v>2139.6000000000004</v>
          </cell>
          <cell r="Z25">
            <v>535.2</v>
          </cell>
          <cell r="AA25">
            <v>0</v>
          </cell>
          <cell r="AB25">
            <v>0</v>
          </cell>
          <cell r="AC25">
            <v>134</v>
          </cell>
          <cell r="AD25">
            <v>80.6</v>
          </cell>
          <cell r="AE25">
            <v>295.20000000000005</v>
          </cell>
          <cell r="AF25">
            <v>124.80000000000001</v>
          </cell>
          <cell r="AG25">
            <v>328</v>
          </cell>
          <cell r="AH25">
            <v>243.6</v>
          </cell>
          <cell r="AI25">
            <v>915.5999999999999</v>
          </cell>
          <cell r="AJ25">
            <v>287.20000000000005</v>
          </cell>
          <cell r="AK25">
            <v>8257.2</v>
          </cell>
          <cell r="AL25">
            <v>243.6</v>
          </cell>
          <cell r="AM25">
            <v>5485.2</v>
          </cell>
          <cell r="AN25">
            <v>2238.6</v>
          </cell>
          <cell r="AO25">
            <v>7236.6</v>
          </cell>
          <cell r="AP25">
            <v>3271.8</v>
          </cell>
          <cell r="AQ25">
            <v>0</v>
          </cell>
          <cell r="AR25">
            <v>0</v>
          </cell>
          <cell r="AS25">
            <v>957.6</v>
          </cell>
          <cell r="AT25">
            <v>309.6</v>
          </cell>
          <cell r="AU25">
            <v>39.6</v>
          </cell>
          <cell r="AV25">
            <v>15.36</v>
          </cell>
          <cell r="AW25">
            <v>373.68</v>
          </cell>
          <cell r="AX25">
            <v>178.56</v>
          </cell>
          <cell r="AY25">
            <v>49.92</v>
          </cell>
          <cell r="AZ25">
            <v>13.559999999999999</v>
          </cell>
          <cell r="BA25">
            <v>1666.8</v>
          </cell>
          <cell r="BB25">
            <v>346.32000000000005</v>
          </cell>
          <cell r="BC25">
            <v>1758.72</v>
          </cell>
          <cell r="BD25">
            <v>413.76</v>
          </cell>
          <cell r="BE25">
            <v>234</v>
          </cell>
          <cell r="BF25">
            <v>118.08</v>
          </cell>
          <cell r="BG25">
            <v>621</v>
          </cell>
          <cell r="BH25">
            <v>0</v>
          </cell>
        </row>
        <row r="26">
          <cell r="C26">
            <v>1360.5</v>
          </cell>
          <cell r="D26">
            <v>495</v>
          </cell>
          <cell r="E26">
            <v>2019.5</v>
          </cell>
          <cell r="F26">
            <v>852.5</v>
          </cell>
          <cell r="G26">
            <v>11225.55</v>
          </cell>
          <cell r="H26">
            <v>4443.6</v>
          </cell>
          <cell r="I26">
            <v>4378.5</v>
          </cell>
          <cell r="J26">
            <v>1067.5</v>
          </cell>
          <cell r="K26">
            <v>7567.35</v>
          </cell>
          <cell r="L26">
            <v>1305.15</v>
          </cell>
          <cell r="M26">
            <v>3439.3500000000004</v>
          </cell>
          <cell r="N26">
            <v>760.95</v>
          </cell>
          <cell r="O26">
            <v>0</v>
          </cell>
          <cell r="P26">
            <v>0</v>
          </cell>
          <cell r="Q26">
            <v>416.8</v>
          </cell>
          <cell r="R26">
            <v>185.8</v>
          </cell>
          <cell r="S26">
            <v>401.2</v>
          </cell>
          <cell r="T26">
            <v>304.79999999999995</v>
          </cell>
          <cell r="U26">
            <v>167.2</v>
          </cell>
          <cell r="V26">
            <v>58.6</v>
          </cell>
          <cell r="W26">
            <v>796.8</v>
          </cell>
          <cell r="X26">
            <v>161.6</v>
          </cell>
          <cell r="Y26">
            <v>2116.8</v>
          </cell>
          <cell r="Z26">
            <v>523.2</v>
          </cell>
          <cell r="AA26">
            <v>0</v>
          </cell>
          <cell r="AB26">
            <v>0</v>
          </cell>
          <cell r="AC26">
            <v>132.2</v>
          </cell>
          <cell r="AD26">
            <v>77.2</v>
          </cell>
          <cell r="AE26">
            <v>297.6</v>
          </cell>
          <cell r="AF26">
            <v>124.8</v>
          </cell>
          <cell r="AG26">
            <v>330.4</v>
          </cell>
          <cell r="AH26">
            <v>243.60000000000002</v>
          </cell>
          <cell r="AI26">
            <v>890.8</v>
          </cell>
          <cell r="AJ26">
            <v>277.6</v>
          </cell>
          <cell r="AK26">
            <v>7488.6</v>
          </cell>
          <cell r="AL26">
            <v>1205.4</v>
          </cell>
          <cell r="AM26">
            <v>5485.200000000001</v>
          </cell>
          <cell r="AN26">
            <v>2221.8</v>
          </cell>
          <cell r="AO26">
            <v>5821.2</v>
          </cell>
          <cell r="AP26">
            <v>2175.6</v>
          </cell>
          <cell r="AQ26">
            <v>0</v>
          </cell>
          <cell r="AR26">
            <v>0</v>
          </cell>
          <cell r="AS26">
            <v>945.36</v>
          </cell>
          <cell r="AT26">
            <v>303.12</v>
          </cell>
          <cell r="AU26">
            <v>39.84</v>
          </cell>
          <cell r="AV26">
            <v>15.36</v>
          </cell>
          <cell r="AW26">
            <v>373.67999999999995</v>
          </cell>
          <cell r="AX26">
            <v>175.68</v>
          </cell>
          <cell r="AY26">
            <v>50.519999999999996</v>
          </cell>
          <cell r="AZ26">
            <v>13.68</v>
          </cell>
          <cell r="BA26">
            <v>1667.52</v>
          </cell>
          <cell r="BB26">
            <v>342</v>
          </cell>
          <cell r="BC26">
            <v>1729.92</v>
          </cell>
          <cell r="BD26">
            <v>409.91999999999996</v>
          </cell>
          <cell r="BE26">
            <v>234</v>
          </cell>
          <cell r="BF26">
            <v>120.6</v>
          </cell>
          <cell r="BG26">
            <v>619.2</v>
          </cell>
          <cell r="BH26">
            <v>0</v>
          </cell>
        </row>
        <row r="27">
          <cell r="C27">
            <v>1294.2</v>
          </cell>
          <cell r="D27">
            <v>491.1</v>
          </cell>
          <cell r="E27">
            <v>1910.5</v>
          </cell>
          <cell r="F27">
            <v>798.5</v>
          </cell>
          <cell r="G27">
            <v>13200.599999999999</v>
          </cell>
          <cell r="H27">
            <v>4820.549999999999</v>
          </cell>
          <cell r="I27">
            <v>4273</v>
          </cell>
          <cell r="J27">
            <v>1105.5</v>
          </cell>
          <cell r="K27">
            <v>10975.650000000001</v>
          </cell>
          <cell r="L27">
            <v>8.4</v>
          </cell>
          <cell r="M27">
            <v>3377.7</v>
          </cell>
          <cell r="N27">
            <v>757.8</v>
          </cell>
          <cell r="O27">
            <v>0</v>
          </cell>
          <cell r="P27">
            <v>0</v>
          </cell>
          <cell r="Q27">
            <v>339.8</v>
          </cell>
          <cell r="R27">
            <v>139.8</v>
          </cell>
          <cell r="S27">
            <v>402.8</v>
          </cell>
          <cell r="T27">
            <v>305.2</v>
          </cell>
          <cell r="U27">
            <v>155.60000000000002</v>
          </cell>
          <cell r="V27">
            <v>51</v>
          </cell>
          <cell r="W27">
            <v>777.5999999999999</v>
          </cell>
          <cell r="X27">
            <v>158.4</v>
          </cell>
          <cell r="Y27">
            <v>2060.4</v>
          </cell>
          <cell r="Z27">
            <v>526.8</v>
          </cell>
          <cell r="AA27">
            <v>0</v>
          </cell>
          <cell r="AB27">
            <v>0</v>
          </cell>
          <cell r="AC27">
            <v>128.4</v>
          </cell>
          <cell r="AD27">
            <v>80.4</v>
          </cell>
          <cell r="AE27">
            <v>283.20000000000005</v>
          </cell>
          <cell r="AF27">
            <v>123.6</v>
          </cell>
          <cell r="AG27">
            <v>332</v>
          </cell>
          <cell r="AH27">
            <v>247.2</v>
          </cell>
          <cell r="AI27">
            <v>860.4000000000001</v>
          </cell>
          <cell r="AJ27">
            <v>282.4</v>
          </cell>
          <cell r="AK27">
            <v>10848.599999999999</v>
          </cell>
          <cell r="AL27">
            <v>0</v>
          </cell>
          <cell r="AM27">
            <v>5367.6</v>
          </cell>
          <cell r="AN27">
            <v>2196.6</v>
          </cell>
          <cell r="AO27">
            <v>7929.6</v>
          </cell>
          <cell r="AP27">
            <v>2566.2</v>
          </cell>
          <cell r="AQ27">
            <v>0</v>
          </cell>
          <cell r="AR27">
            <v>0</v>
          </cell>
          <cell r="AS27">
            <v>894.96</v>
          </cell>
          <cell r="AT27">
            <v>300.96</v>
          </cell>
          <cell r="AU27">
            <v>39.84</v>
          </cell>
          <cell r="AV27">
            <v>15.48</v>
          </cell>
          <cell r="AW27">
            <v>357.12</v>
          </cell>
          <cell r="AX27">
            <v>174.96</v>
          </cell>
          <cell r="AY27">
            <v>49.8</v>
          </cell>
          <cell r="AZ27">
            <v>13.68</v>
          </cell>
          <cell r="BA27">
            <v>1644.48</v>
          </cell>
          <cell r="BB27">
            <v>344.88</v>
          </cell>
          <cell r="BC27">
            <v>1690.56</v>
          </cell>
          <cell r="BD27">
            <v>403.20000000000005</v>
          </cell>
          <cell r="BE27">
            <v>234.36</v>
          </cell>
          <cell r="BF27">
            <v>121.68</v>
          </cell>
          <cell r="BG27">
            <v>617.4</v>
          </cell>
          <cell r="BH27">
            <v>0</v>
          </cell>
        </row>
        <row r="28">
          <cell r="C28">
            <v>1197</v>
          </cell>
          <cell r="D28">
            <v>480.9</v>
          </cell>
          <cell r="E28">
            <v>1939.5</v>
          </cell>
          <cell r="F28">
            <v>831</v>
          </cell>
          <cell r="G28">
            <v>13467.3</v>
          </cell>
          <cell r="H28">
            <v>4859.4</v>
          </cell>
          <cell r="I28">
            <v>3960.5</v>
          </cell>
          <cell r="J28">
            <v>1076.5</v>
          </cell>
          <cell r="K28">
            <v>10501.05</v>
          </cell>
          <cell r="L28">
            <v>168</v>
          </cell>
          <cell r="M28">
            <v>3085.2</v>
          </cell>
          <cell r="N28">
            <v>733.5</v>
          </cell>
          <cell r="O28">
            <v>0</v>
          </cell>
          <cell r="P28">
            <v>0</v>
          </cell>
          <cell r="Q28">
            <v>408</v>
          </cell>
          <cell r="R28">
            <v>174</v>
          </cell>
          <cell r="S28">
            <v>398.79999999999995</v>
          </cell>
          <cell r="T28">
            <v>303.2</v>
          </cell>
          <cell r="U28">
            <v>152</v>
          </cell>
          <cell r="V28">
            <v>56</v>
          </cell>
          <cell r="W28">
            <v>753.6</v>
          </cell>
          <cell r="X28">
            <v>156.8</v>
          </cell>
          <cell r="Y28">
            <v>1869.6</v>
          </cell>
          <cell r="Z28">
            <v>508.8</v>
          </cell>
          <cell r="AA28">
            <v>0</v>
          </cell>
          <cell r="AB28">
            <v>0</v>
          </cell>
          <cell r="AC28">
            <v>120.6</v>
          </cell>
          <cell r="AD28">
            <v>74</v>
          </cell>
          <cell r="AE28">
            <v>271.2</v>
          </cell>
          <cell r="AF28">
            <v>122.4</v>
          </cell>
          <cell r="AG28">
            <v>336.79999999999995</v>
          </cell>
          <cell r="AH28">
            <v>247.2</v>
          </cell>
          <cell r="AI28">
            <v>753.2</v>
          </cell>
          <cell r="AJ28">
            <v>273.6</v>
          </cell>
          <cell r="AK28">
            <v>10382.400000000001</v>
          </cell>
          <cell r="AL28">
            <v>96.6</v>
          </cell>
          <cell r="AM28">
            <v>5082</v>
          </cell>
          <cell r="AN28">
            <v>2184</v>
          </cell>
          <cell r="AO28">
            <v>8488.2</v>
          </cell>
          <cell r="AP28">
            <v>2608.2</v>
          </cell>
          <cell r="AQ28">
            <v>0</v>
          </cell>
          <cell r="AR28">
            <v>0</v>
          </cell>
          <cell r="AS28">
            <v>802.0799999999999</v>
          </cell>
          <cell r="AT28">
            <v>290.15999999999997</v>
          </cell>
          <cell r="AU28">
            <v>39.96</v>
          </cell>
          <cell r="AV28">
            <v>15.6</v>
          </cell>
          <cell r="AW28">
            <v>352.08000000000004</v>
          </cell>
          <cell r="AX28">
            <v>173.52</v>
          </cell>
          <cell r="AY28">
            <v>50.519999999999996</v>
          </cell>
          <cell r="AZ28">
            <v>13.92</v>
          </cell>
          <cell r="BA28">
            <v>1502.6399999999999</v>
          </cell>
          <cell r="BB28">
            <v>333.36</v>
          </cell>
          <cell r="BC28">
            <v>1538.88</v>
          </cell>
          <cell r="BD28">
            <v>389.76</v>
          </cell>
          <cell r="BE28">
            <v>223.56</v>
          </cell>
          <cell r="BF28">
            <v>121.32</v>
          </cell>
          <cell r="BG28">
            <v>618.12</v>
          </cell>
          <cell r="BH28">
            <v>0</v>
          </cell>
        </row>
        <row r="29">
          <cell r="C29">
            <v>1040.4</v>
          </cell>
          <cell r="D29">
            <v>472.5</v>
          </cell>
          <cell r="E29">
            <v>1844.5</v>
          </cell>
          <cell r="F29">
            <v>806</v>
          </cell>
          <cell r="G29">
            <v>12873</v>
          </cell>
          <cell r="H29">
            <v>4978.05</v>
          </cell>
          <cell r="I29">
            <v>3624.5</v>
          </cell>
          <cell r="J29">
            <v>1045.5</v>
          </cell>
          <cell r="K29">
            <v>11790.45</v>
          </cell>
          <cell r="L29">
            <v>195.3</v>
          </cell>
          <cell r="M29">
            <v>2714.85</v>
          </cell>
          <cell r="N29">
            <v>710.55</v>
          </cell>
          <cell r="O29">
            <v>0</v>
          </cell>
          <cell r="P29">
            <v>0</v>
          </cell>
          <cell r="Q29">
            <v>359</v>
          </cell>
          <cell r="R29">
            <v>158.2</v>
          </cell>
          <cell r="S29">
            <v>401.20000000000005</v>
          </cell>
          <cell r="T29">
            <v>304.4</v>
          </cell>
          <cell r="U29">
            <v>150.8</v>
          </cell>
          <cell r="V29">
            <v>55.2</v>
          </cell>
          <cell r="W29">
            <v>724.8</v>
          </cell>
          <cell r="X29">
            <v>148.8</v>
          </cell>
          <cell r="Y29">
            <v>1671.6</v>
          </cell>
          <cell r="Z29">
            <v>493.2</v>
          </cell>
          <cell r="AA29">
            <v>0</v>
          </cell>
          <cell r="AB29">
            <v>0</v>
          </cell>
          <cell r="AC29">
            <v>123.4</v>
          </cell>
          <cell r="AD29">
            <v>77</v>
          </cell>
          <cell r="AE29">
            <v>249.6</v>
          </cell>
          <cell r="AF29">
            <v>120</v>
          </cell>
          <cell r="AG29">
            <v>332</v>
          </cell>
          <cell r="AH29">
            <v>247.2</v>
          </cell>
          <cell r="AI29">
            <v>636</v>
          </cell>
          <cell r="AJ29">
            <v>258.8</v>
          </cell>
          <cell r="AK29">
            <v>11667.599999999999</v>
          </cell>
          <cell r="AL29">
            <v>121.8</v>
          </cell>
          <cell r="AM29">
            <v>4783.8</v>
          </cell>
          <cell r="AN29">
            <v>2158.8</v>
          </cell>
          <cell r="AO29">
            <v>8194.2</v>
          </cell>
          <cell r="AP29">
            <v>2759.3999999999996</v>
          </cell>
          <cell r="AQ29">
            <v>0</v>
          </cell>
          <cell r="AR29">
            <v>0</v>
          </cell>
          <cell r="AS29">
            <v>686.1600000000001</v>
          </cell>
          <cell r="AT29">
            <v>286.56</v>
          </cell>
          <cell r="AU29">
            <v>40.32</v>
          </cell>
          <cell r="AV29">
            <v>16.2</v>
          </cell>
          <cell r="AW29">
            <v>311.03999999999996</v>
          </cell>
          <cell r="AX29">
            <v>169.2</v>
          </cell>
          <cell r="AY29">
            <v>50.879999999999995</v>
          </cell>
          <cell r="AZ29">
            <v>14.04</v>
          </cell>
          <cell r="BA29">
            <v>1303.1999999999998</v>
          </cell>
          <cell r="BB29">
            <v>326.88</v>
          </cell>
          <cell r="BC29">
            <v>1366.08</v>
          </cell>
          <cell r="BD29">
            <v>372.48</v>
          </cell>
          <cell r="BE29">
            <v>208.8</v>
          </cell>
          <cell r="BF29">
            <v>119.16</v>
          </cell>
          <cell r="BG29">
            <v>618.48</v>
          </cell>
          <cell r="BH29">
            <v>0</v>
          </cell>
        </row>
        <row r="30">
          <cell r="C30">
            <v>915.9</v>
          </cell>
          <cell r="D30">
            <v>470.7</v>
          </cell>
          <cell r="E30">
            <v>1795</v>
          </cell>
          <cell r="F30">
            <v>799.5</v>
          </cell>
          <cell r="G30">
            <v>12896.1</v>
          </cell>
          <cell r="H30">
            <v>4978.05</v>
          </cell>
          <cell r="I30">
            <v>3278.5</v>
          </cell>
          <cell r="J30">
            <v>1030</v>
          </cell>
          <cell r="K30">
            <v>12381.6</v>
          </cell>
          <cell r="L30">
            <v>155.4</v>
          </cell>
          <cell r="M30">
            <v>2324.7</v>
          </cell>
          <cell r="N30">
            <v>688.95</v>
          </cell>
          <cell r="O30">
            <v>0</v>
          </cell>
          <cell r="P30">
            <v>0</v>
          </cell>
          <cell r="Q30">
            <v>388.2</v>
          </cell>
          <cell r="R30">
            <v>156.4</v>
          </cell>
          <cell r="S30">
            <v>400.4</v>
          </cell>
          <cell r="T30">
            <v>305.20000000000005</v>
          </cell>
          <cell r="U30">
            <v>151</v>
          </cell>
          <cell r="V30">
            <v>54.4</v>
          </cell>
          <cell r="W30">
            <v>657.6</v>
          </cell>
          <cell r="X30">
            <v>142.4</v>
          </cell>
          <cell r="Y30">
            <v>1437.6</v>
          </cell>
          <cell r="Z30">
            <v>476.4</v>
          </cell>
          <cell r="AA30">
            <v>0</v>
          </cell>
          <cell r="AB30">
            <v>0</v>
          </cell>
          <cell r="AC30">
            <v>134.4</v>
          </cell>
          <cell r="AD30">
            <v>73.8</v>
          </cell>
          <cell r="AE30">
            <v>231.60000000000002</v>
          </cell>
          <cell r="AF30">
            <v>118.8</v>
          </cell>
          <cell r="AG30">
            <v>328</v>
          </cell>
          <cell r="AH30">
            <v>249.2</v>
          </cell>
          <cell r="AI30">
            <v>533.6</v>
          </cell>
          <cell r="AJ30">
            <v>254</v>
          </cell>
          <cell r="AK30">
            <v>12251.4</v>
          </cell>
          <cell r="AL30">
            <v>84</v>
          </cell>
          <cell r="AM30">
            <v>4435.2</v>
          </cell>
          <cell r="AN30">
            <v>2125.2</v>
          </cell>
          <cell r="AO30">
            <v>8568</v>
          </cell>
          <cell r="AP30">
            <v>2788.8</v>
          </cell>
          <cell r="AQ30">
            <v>0</v>
          </cell>
          <cell r="AR30">
            <v>0.24</v>
          </cell>
          <cell r="AS30">
            <v>577.44</v>
          </cell>
          <cell r="AT30">
            <v>283.68</v>
          </cell>
          <cell r="AU30">
            <v>40.56</v>
          </cell>
          <cell r="AV30">
            <v>16.2</v>
          </cell>
          <cell r="AW30">
            <v>295.2</v>
          </cell>
          <cell r="AX30">
            <v>169.92</v>
          </cell>
          <cell r="AY30">
            <v>51</v>
          </cell>
          <cell r="AZ30">
            <v>14.16</v>
          </cell>
          <cell r="BA30">
            <v>1092.96</v>
          </cell>
          <cell r="BB30">
            <v>318.96000000000004</v>
          </cell>
          <cell r="BC30">
            <v>1182.72</v>
          </cell>
          <cell r="BD30">
            <v>358.08000000000004</v>
          </cell>
          <cell r="BE30">
            <v>193.68</v>
          </cell>
          <cell r="BF30">
            <v>118.8</v>
          </cell>
          <cell r="BG30">
            <v>619.2</v>
          </cell>
          <cell r="BH30">
            <v>0</v>
          </cell>
        </row>
        <row r="31">
          <cell r="C31">
            <v>854.7</v>
          </cell>
          <cell r="D31">
            <v>467.7</v>
          </cell>
          <cell r="E31">
            <v>1765</v>
          </cell>
          <cell r="F31">
            <v>814</v>
          </cell>
          <cell r="G31">
            <v>12762.75</v>
          </cell>
          <cell r="H31">
            <v>5066.25</v>
          </cell>
          <cell r="I31">
            <v>3031</v>
          </cell>
          <cell r="J31">
            <v>1042</v>
          </cell>
          <cell r="K31">
            <v>11651.85</v>
          </cell>
          <cell r="L31">
            <v>30.45</v>
          </cell>
          <cell r="M31">
            <v>2094.3</v>
          </cell>
          <cell r="N31">
            <v>685.8</v>
          </cell>
          <cell r="O31">
            <v>0</v>
          </cell>
          <cell r="P31">
            <v>0</v>
          </cell>
          <cell r="Q31">
            <v>385.2</v>
          </cell>
          <cell r="R31">
            <v>168</v>
          </cell>
          <cell r="S31">
            <v>405.2</v>
          </cell>
          <cell r="T31">
            <v>312.4</v>
          </cell>
          <cell r="U31">
            <v>146.39999999999998</v>
          </cell>
          <cell r="V31">
            <v>53.6</v>
          </cell>
          <cell r="W31">
            <v>636.8</v>
          </cell>
          <cell r="X31">
            <v>142.4</v>
          </cell>
          <cell r="Y31">
            <v>1263.6</v>
          </cell>
          <cell r="Z31">
            <v>472.8</v>
          </cell>
          <cell r="AA31">
            <v>0</v>
          </cell>
          <cell r="AB31">
            <v>0</v>
          </cell>
          <cell r="AC31">
            <v>127</v>
          </cell>
          <cell r="AD31">
            <v>74.8</v>
          </cell>
          <cell r="AE31">
            <v>222</v>
          </cell>
          <cell r="AF31">
            <v>118.8</v>
          </cell>
          <cell r="AG31">
            <v>329.6</v>
          </cell>
          <cell r="AH31">
            <v>250.8</v>
          </cell>
          <cell r="AI31">
            <v>475.6</v>
          </cell>
          <cell r="AJ31">
            <v>255.6</v>
          </cell>
          <cell r="AK31">
            <v>11537.4</v>
          </cell>
          <cell r="AL31">
            <v>4.2</v>
          </cell>
          <cell r="AM31">
            <v>4275.6</v>
          </cell>
          <cell r="AN31">
            <v>2142</v>
          </cell>
          <cell r="AO31">
            <v>8593.2</v>
          </cell>
          <cell r="AP31">
            <v>2864.4</v>
          </cell>
          <cell r="AQ31">
            <v>0</v>
          </cell>
          <cell r="AR31">
            <v>0</v>
          </cell>
          <cell r="AS31">
            <v>524.88</v>
          </cell>
          <cell r="AT31">
            <v>280.8</v>
          </cell>
          <cell r="AU31">
            <v>40.68</v>
          </cell>
          <cell r="AV31">
            <v>16.32</v>
          </cell>
          <cell r="AW31">
            <v>286.56</v>
          </cell>
          <cell r="AX31">
            <v>169.2</v>
          </cell>
          <cell r="AY31">
            <v>51.84</v>
          </cell>
          <cell r="AZ31">
            <v>14.280000000000001</v>
          </cell>
          <cell r="BA31">
            <v>969.12</v>
          </cell>
          <cell r="BB31">
            <v>318.24</v>
          </cell>
          <cell r="BC31">
            <v>1076.16</v>
          </cell>
          <cell r="BD31">
            <v>356.15999999999997</v>
          </cell>
          <cell r="BE31">
            <v>190.07999999999998</v>
          </cell>
          <cell r="BF31">
            <v>118.44</v>
          </cell>
          <cell r="BG31">
            <v>620.28</v>
          </cell>
          <cell r="BH31">
            <v>0</v>
          </cell>
        </row>
        <row r="32">
          <cell r="C32">
            <v>818.7</v>
          </cell>
          <cell r="D32">
            <v>472.5</v>
          </cell>
          <cell r="E32">
            <v>1711</v>
          </cell>
          <cell r="F32">
            <v>809</v>
          </cell>
          <cell r="G32">
            <v>12148.5</v>
          </cell>
          <cell r="H32">
            <v>4761.75</v>
          </cell>
          <cell r="I32">
            <v>2908.5</v>
          </cell>
          <cell r="J32">
            <v>1032</v>
          </cell>
          <cell r="K32">
            <v>11934.3</v>
          </cell>
          <cell r="L32">
            <v>422.1</v>
          </cell>
          <cell r="M32">
            <v>1971.9</v>
          </cell>
          <cell r="N32">
            <v>682.2</v>
          </cell>
          <cell r="O32">
            <v>0</v>
          </cell>
          <cell r="P32">
            <v>0</v>
          </cell>
          <cell r="Q32">
            <v>381.2</v>
          </cell>
          <cell r="R32">
            <v>166.2</v>
          </cell>
          <cell r="S32">
            <v>399.6</v>
          </cell>
          <cell r="T32">
            <v>308.4</v>
          </cell>
          <cell r="U32">
            <v>144.39999999999998</v>
          </cell>
          <cell r="V32">
            <v>50.6</v>
          </cell>
          <cell r="W32">
            <v>603.2</v>
          </cell>
          <cell r="X32">
            <v>140.8</v>
          </cell>
          <cell r="Y32">
            <v>1179.6</v>
          </cell>
          <cell r="Z32">
            <v>460.79999999999995</v>
          </cell>
          <cell r="AA32">
            <v>0</v>
          </cell>
          <cell r="AB32">
            <v>0</v>
          </cell>
          <cell r="AC32">
            <v>125.19999999999999</v>
          </cell>
          <cell r="AD32">
            <v>74.80000000000001</v>
          </cell>
          <cell r="AE32">
            <v>216</v>
          </cell>
          <cell r="AF32">
            <v>117.6</v>
          </cell>
          <cell r="AG32">
            <v>330.79999999999995</v>
          </cell>
          <cell r="AH32">
            <v>250</v>
          </cell>
          <cell r="AI32">
            <v>442.4</v>
          </cell>
          <cell r="AJ32">
            <v>251.2</v>
          </cell>
          <cell r="AK32">
            <v>11806.2</v>
          </cell>
          <cell r="AL32">
            <v>336</v>
          </cell>
          <cell r="AM32">
            <v>4208.4</v>
          </cell>
          <cell r="AN32">
            <v>2146.2</v>
          </cell>
          <cell r="AO32">
            <v>8038.8</v>
          </cell>
          <cell r="AP32">
            <v>2553.6</v>
          </cell>
          <cell r="AQ32">
            <v>0</v>
          </cell>
          <cell r="AR32">
            <v>0</v>
          </cell>
          <cell r="AS32">
            <v>491.03999999999996</v>
          </cell>
          <cell r="AT32">
            <v>283.68</v>
          </cell>
          <cell r="AU32">
            <v>40.8</v>
          </cell>
          <cell r="AV32">
            <v>16.56</v>
          </cell>
          <cell r="AW32">
            <v>284.4</v>
          </cell>
          <cell r="AX32">
            <v>170.64</v>
          </cell>
          <cell r="AY32">
            <v>52.68</v>
          </cell>
          <cell r="AZ32">
            <v>14.52</v>
          </cell>
          <cell r="BA32">
            <v>915.12</v>
          </cell>
          <cell r="BB32">
            <v>316.8</v>
          </cell>
          <cell r="BC32">
            <v>1008</v>
          </cell>
          <cell r="BD32">
            <v>351.36</v>
          </cell>
          <cell r="BE32">
            <v>180.36</v>
          </cell>
          <cell r="BF32">
            <v>119.52</v>
          </cell>
          <cell r="BG32">
            <v>619.92</v>
          </cell>
          <cell r="BH32">
            <v>0</v>
          </cell>
        </row>
        <row r="33">
          <cell r="C33">
            <v>803.1</v>
          </cell>
          <cell r="D33">
            <v>473.7</v>
          </cell>
          <cell r="E33">
            <v>1710</v>
          </cell>
          <cell r="F33">
            <v>795.5</v>
          </cell>
          <cell r="G33">
            <v>12243</v>
          </cell>
          <cell r="H33">
            <v>4916.1</v>
          </cell>
          <cell r="I33">
            <v>2873</v>
          </cell>
          <cell r="J33">
            <v>1069</v>
          </cell>
          <cell r="K33">
            <v>11048.1</v>
          </cell>
          <cell r="L33">
            <v>103.94999999999999</v>
          </cell>
          <cell r="M33">
            <v>1923.75</v>
          </cell>
          <cell r="N33">
            <v>682.6500000000001</v>
          </cell>
          <cell r="O33">
            <v>0</v>
          </cell>
          <cell r="P33">
            <v>0</v>
          </cell>
          <cell r="Q33">
            <v>392.79999999999995</v>
          </cell>
          <cell r="R33">
            <v>153.6</v>
          </cell>
          <cell r="S33">
            <v>399.6</v>
          </cell>
          <cell r="T33">
            <v>309.20000000000005</v>
          </cell>
          <cell r="U33">
            <v>146.60000000000002</v>
          </cell>
          <cell r="V33">
            <v>49.8</v>
          </cell>
          <cell r="W33">
            <v>593.6</v>
          </cell>
          <cell r="X33">
            <v>140.8</v>
          </cell>
          <cell r="Y33">
            <v>1152</v>
          </cell>
          <cell r="Z33">
            <v>468</v>
          </cell>
          <cell r="AA33">
            <v>0</v>
          </cell>
          <cell r="AB33">
            <v>0</v>
          </cell>
          <cell r="AC33">
            <v>127.8</v>
          </cell>
          <cell r="AD33">
            <v>76.8</v>
          </cell>
          <cell r="AE33">
            <v>220.8</v>
          </cell>
          <cell r="AF33">
            <v>121.2</v>
          </cell>
          <cell r="AG33">
            <v>329.2</v>
          </cell>
          <cell r="AH33">
            <v>253.2</v>
          </cell>
          <cell r="AI33">
            <v>428</v>
          </cell>
          <cell r="AJ33">
            <v>255.6</v>
          </cell>
          <cell r="AK33">
            <v>10920</v>
          </cell>
          <cell r="AL33">
            <v>58.8</v>
          </cell>
          <cell r="AM33">
            <v>4187.4</v>
          </cell>
          <cell r="AN33">
            <v>2133.6</v>
          </cell>
          <cell r="AO33">
            <v>8160.599999999999</v>
          </cell>
          <cell r="AP33">
            <v>2721.6000000000004</v>
          </cell>
          <cell r="AQ33">
            <v>0</v>
          </cell>
          <cell r="AR33">
            <v>0</v>
          </cell>
          <cell r="AS33">
            <v>475.91999999999996</v>
          </cell>
          <cell r="AT33">
            <v>285.84000000000003</v>
          </cell>
          <cell r="AU33">
            <v>40.92</v>
          </cell>
          <cell r="AV33">
            <v>16.56</v>
          </cell>
          <cell r="AW33">
            <v>282.96000000000004</v>
          </cell>
          <cell r="AX33">
            <v>169.92</v>
          </cell>
          <cell r="AY33">
            <v>52.68</v>
          </cell>
          <cell r="AZ33">
            <v>14.64</v>
          </cell>
          <cell r="BA33">
            <v>870.48</v>
          </cell>
          <cell r="BB33">
            <v>318.96000000000004</v>
          </cell>
          <cell r="BC33">
            <v>1003.2</v>
          </cell>
          <cell r="BD33">
            <v>352.32</v>
          </cell>
          <cell r="BE33">
            <v>175.68</v>
          </cell>
          <cell r="BF33">
            <v>120.6</v>
          </cell>
          <cell r="BG33">
            <v>620.64</v>
          </cell>
          <cell r="B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L14" sqref="L14"/>
    </sheetView>
  </sheetViews>
  <sheetFormatPr defaultColWidth="9.00390625" defaultRowHeight="15"/>
  <cols>
    <col min="1" max="1" width="6.00390625" style="50" bestFit="1" customWidth="1"/>
    <col min="2" max="2" width="9.00390625" style="36" customWidth="1"/>
    <col min="3" max="3" width="11.140625" style="36" customWidth="1"/>
    <col min="4" max="6" width="9.00390625" style="36" customWidth="1"/>
    <col min="7" max="7" width="9.7109375" style="36" customWidth="1"/>
    <col min="8" max="8" width="10.8515625" style="36" bestFit="1" customWidth="1"/>
    <col min="9" max="9" width="10.00390625" style="36" customWidth="1"/>
    <col min="10" max="16384" width="9.00390625" style="36" customWidth="1"/>
  </cols>
  <sheetData>
    <row r="1" spans="5:9" ht="15">
      <c r="E1" s="57" t="s">
        <v>24</v>
      </c>
      <c r="I1" s="60">
        <f>'Нагрузка по 110 кВ'!G3</f>
        <v>41626</v>
      </c>
    </row>
    <row r="2" spans="1:9" ht="15">
      <c r="A2" s="58" t="s">
        <v>35</v>
      </c>
      <c r="B2" s="58"/>
      <c r="C2" s="58"/>
      <c r="D2" s="58"/>
      <c r="E2" s="58"/>
      <c r="F2" s="58"/>
      <c r="G2" s="58"/>
      <c r="H2" s="58"/>
      <c r="I2" s="58"/>
    </row>
    <row r="3" spans="1:9" s="39" customFormat="1" ht="22.5" customHeight="1">
      <c r="A3" s="48" t="s">
        <v>0</v>
      </c>
      <c r="B3" s="38" t="str">
        <f>B10</f>
        <v>ГПП В1Т-6кВ (тп1,2)</v>
      </c>
      <c r="C3" s="38" t="str">
        <f aca="true" t="shared" si="0" ref="C3:I3">C10</f>
        <v>ГПП В2Т-10кВ (тп1,2)</v>
      </c>
      <c r="D3" s="38" t="str">
        <f t="shared" si="0"/>
        <v>ГПП В2Т-35кВ (тп1,2)</v>
      </c>
      <c r="E3" s="38" t="str">
        <f t="shared" si="0"/>
        <v>ГПП В3Т-10кВ (тп1,2)</v>
      </c>
      <c r="F3" s="38" t="str">
        <f t="shared" si="0"/>
        <v>ГПП В3Т-35кВ (тп1,2)</v>
      </c>
      <c r="G3" s="38" t="str">
        <f t="shared" si="0"/>
        <v>ГПП В4Т-6кВ (тп1,2)</v>
      </c>
      <c r="H3" s="38" t="str">
        <f t="shared" si="0"/>
        <v>ГПП яч. ЯКНО-1 (тп14)</v>
      </c>
      <c r="I3" s="38" t="str">
        <f t="shared" si="0"/>
        <v>ГПП яч. ЯКНО-3 (тп7)</v>
      </c>
    </row>
    <row r="4" spans="1:9" ht="15">
      <c r="A4" s="55">
        <f>A11</f>
        <v>40164.041666666664</v>
      </c>
      <c r="B4" s="37">
        <f>B11</f>
        <v>6.580879123285605</v>
      </c>
      <c r="C4" s="37">
        <f aca="true" t="shared" si="1" ref="C4:I4">C11</f>
        <v>10.732455375308485</v>
      </c>
      <c r="D4" s="37">
        <f t="shared" si="1"/>
        <v>37.826565891540454</v>
      </c>
      <c r="E4" s="37">
        <f t="shared" si="1"/>
        <v>10.75146636497236</v>
      </c>
      <c r="F4" s="37">
        <f t="shared" si="1"/>
        <v>37.719180473521995</v>
      </c>
      <c r="G4" s="37">
        <f t="shared" si="1"/>
        <v>6.583693128497637</v>
      </c>
      <c r="H4" s="37">
        <f t="shared" si="1"/>
        <v>6.431947579896257</v>
      </c>
      <c r="I4" s="37">
        <f t="shared" si="1"/>
        <v>6.474998280068651</v>
      </c>
    </row>
    <row r="5" spans="1:9" ht="15">
      <c r="A5" s="55">
        <f>A16</f>
        <v>40159.25</v>
      </c>
      <c r="B5" s="37">
        <f>B16</f>
        <v>6.537417349721549</v>
      </c>
      <c r="C5" s="37">
        <f aca="true" t="shared" si="2" ref="C5:I5">C16</f>
        <v>10.65874853054266</v>
      </c>
      <c r="D5" s="37">
        <f t="shared" si="2"/>
        <v>37.58167931076206</v>
      </c>
      <c r="E5" s="37">
        <f t="shared" si="2"/>
        <v>10.762048618056337</v>
      </c>
      <c r="F5" s="37">
        <f t="shared" si="2"/>
        <v>37.807759283871874</v>
      </c>
      <c r="G5" s="37">
        <f t="shared" si="2"/>
        <v>6.537868837632056</v>
      </c>
      <c r="H5" s="37">
        <f t="shared" si="2"/>
        <v>6.401572604883923</v>
      </c>
      <c r="I5" s="37">
        <f t="shared" si="2"/>
        <v>6.481357215933507</v>
      </c>
    </row>
    <row r="6" spans="1:9" ht="15">
      <c r="A6" s="55">
        <f>A25</f>
        <v>40150.6250000001</v>
      </c>
      <c r="B6" s="37">
        <f>B25</f>
        <v>6.532639198893737</v>
      </c>
      <c r="C6" s="37">
        <f aca="true" t="shared" si="3" ref="C6:I6">C25</f>
        <v>10.641307356260711</v>
      </c>
      <c r="D6" s="37">
        <f t="shared" si="3"/>
        <v>37.50064184962834</v>
      </c>
      <c r="E6" s="37">
        <f t="shared" si="3"/>
        <v>10.66985674972187</v>
      </c>
      <c r="F6" s="37">
        <f t="shared" si="3"/>
        <v>37.684914157695324</v>
      </c>
      <c r="G6" s="37">
        <f t="shared" si="3"/>
        <v>6.50138145531981</v>
      </c>
      <c r="H6" s="37">
        <f t="shared" si="3"/>
        <v>6.407341488773666</v>
      </c>
      <c r="I6" s="37">
        <f t="shared" si="3"/>
        <v>6.439954273429379</v>
      </c>
    </row>
    <row r="7" spans="1:9" ht="15">
      <c r="A7" s="55">
        <f>A28</f>
        <v>40147.7500000001</v>
      </c>
      <c r="B7" s="37">
        <f>B28</f>
        <v>6.518525871563396</v>
      </c>
      <c r="C7" s="37">
        <f aca="true" t="shared" si="4" ref="C7:I7">C28</f>
        <v>10.6120056753988</v>
      </c>
      <c r="D7" s="37">
        <f t="shared" si="4"/>
        <v>37.4018589506208</v>
      </c>
      <c r="E7" s="37">
        <f t="shared" si="4"/>
        <v>10.675538453720964</v>
      </c>
      <c r="F7" s="37">
        <f t="shared" si="4"/>
        <v>37.46495871624107</v>
      </c>
      <c r="G7" s="37">
        <f t="shared" si="4"/>
        <v>6.488856418580011</v>
      </c>
      <c r="H7" s="37">
        <f t="shared" si="4"/>
        <v>6.3813526437563635</v>
      </c>
      <c r="I7" s="37">
        <f t="shared" si="4"/>
        <v>6.437128721211965</v>
      </c>
    </row>
    <row r="9" spans="1:9" ht="15">
      <c r="A9" s="58" t="s">
        <v>34</v>
      </c>
      <c r="B9" s="58"/>
      <c r="C9" s="58"/>
      <c r="D9" s="58"/>
      <c r="E9" s="58"/>
      <c r="F9" s="58"/>
      <c r="G9" s="58"/>
      <c r="H9" s="58"/>
      <c r="I9" s="58"/>
    </row>
    <row r="10" spans="1:9" s="35" customFormat="1" ht="24.75" customHeight="1">
      <c r="A10" s="49" t="s">
        <v>0</v>
      </c>
      <c r="B10" s="34" t="str">
        <f>'[1]Лист1'!$B$1</f>
        <v>ГПП В1Т-6кВ (тп1,2)</v>
      </c>
      <c r="C10" s="34" t="str">
        <f>'[1]Лист1'!$E$1</f>
        <v>ГПП В2Т-10кВ (тп1,2)</v>
      </c>
      <c r="D10" s="34" t="str">
        <f>'[1]Лист1'!$H$1</f>
        <v>ГПП В2Т-35кВ (тп1,2)</v>
      </c>
      <c r="E10" s="34" t="str">
        <f>'[1]Лист1'!$K$1</f>
        <v>ГПП В3Т-10кВ (тп1,2)</v>
      </c>
      <c r="F10" s="34" t="str">
        <f>'[1]Лист1'!$N$1</f>
        <v>ГПП В3Т-35кВ (тп1,2)</v>
      </c>
      <c r="G10" s="34" t="str">
        <f>'[1]Лист1'!$Q$1</f>
        <v>ГПП В4Т-6кВ (тп1,2)</v>
      </c>
      <c r="H10" s="34" t="str">
        <f>'[1]Лист1'!$T$1</f>
        <v>ГПП яч. ЯКНО-1 (тп14)</v>
      </c>
      <c r="I10" s="34" t="str">
        <f>'[1]Лист1'!$W$1</f>
        <v>ГПП яч. ЯКНО-3 (тп7)</v>
      </c>
    </row>
    <row r="11" spans="1:9" ht="15">
      <c r="A11" s="54">
        <f>'Нагрузка ежечасно'!A5</f>
        <v>40164.041666666664</v>
      </c>
      <c r="B11" s="37">
        <f>SUM('[1]Лист1'!B4:D4)*SQRT(3)/3000</f>
        <v>6.580879123285605</v>
      </c>
      <c r="C11" s="37">
        <f>SUM('[1]Лист1'!E4:G4)*SQRT(3)/3000</f>
        <v>10.732455375308485</v>
      </c>
      <c r="D11" s="37">
        <f>SUM('[1]Лист1'!H4:J4)*SQRT(3)/3000</f>
        <v>37.826565891540454</v>
      </c>
      <c r="E11" s="37">
        <f>SUM('[1]Лист1'!K4:M4)*SQRT(3)/3000</f>
        <v>10.75146636497236</v>
      </c>
      <c r="F11" s="37">
        <f>SUM('[1]Лист1'!N4:P4)*SQRT(3)/3000</f>
        <v>37.719180473521995</v>
      </c>
      <c r="G11" s="37">
        <f>SUM('[1]Лист1'!Q4:S4)*SQRT(3)/3000</f>
        <v>6.583693128497637</v>
      </c>
      <c r="H11" s="37">
        <f>SUM('[1]Лист1'!T4:V4)*SQRT(3)/3000</f>
        <v>6.431947579896257</v>
      </c>
      <c r="I11" s="37">
        <f>SUM('[1]Лист1'!W4:Y4)*SQRT(3)/3000</f>
        <v>6.474998280068651</v>
      </c>
    </row>
    <row r="12" spans="1:9" ht="15">
      <c r="A12" s="54">
        <f>'Нагрузка ежечасно'!A6</f>
        <v>40163.083333333336</v>
      </c>
      <c r="B12" s="37">
        <f>SUM('[1]Лист1'!B5:D5)*SQRT(3)/3000</f>
        <v>6.605896287799862</v>
      </c>
      <c r="C12" s="37">
        <f>SUM('[1]Лист1'!E5:G5)*SQRT(3)/3000</f>
        <v>10.795801092143433</v>
      </c>
      <c r="D12" s="37">
        <f>SUM('[1]Лист1'!H5:J5)*SQRT(3)/3000</f>
        <v>38.07359963796997</v>
      </c>
      <c r="E12" s="37">
        <f>SUM('[1]Лист1'!K5:M5)*SQRT(3)/3000</f>
        <v>10.843127648409444</v>
      </c>
      <c r="F12" s="37">
        <f>SUM('[1]Лист1'!N5:P5)*SQRT(3)/3000</f>
        <v>38.0089612338823</v>
      </c>
      <c r="G12" s="37">
        <f>SUM('[1]Лист1'!Q5:S5)*SQRT(3)/3000</f>
        <v>6.593874700494796</v>
      </c>
      <c r="H12" s="37">
        <f>SUM('[1]Лист1'!T5:V5)*SQRT(3)/3000</f>
        <v>6.490635812109652</v>
      </c>
      <c r="I12" s="37">
        <f>SUM('[1]Лист1'!W5:Y5)*SQRT(3)/3000</f>
        <v>6.523279196329634</v>
      </c>
    </row>
    <row r="13" spans="1:9" ht="15">
      <c r="A13" s="54">
        <f>'Нагрузка ежечасно'!A7</f>
        <v>40162.125</v>
      </c>
      <c r="B13" s="37">
        <f>SUM('[1]Лист1'!B6:D6)*SQRT(3)/3000</f>
        <v>6.596788009953126</v>
      </c>
      <c r="C13" s="37">
        <f>SUM('[1]Лист1'!E6:G6)*SQRT(3)/3000</f>
        <v>10.77448474285468</v>
      </c>
      <c r="D13" s="37">
        <f>SUM('[1]Лист1'!H6:J6)*SQRT(3)/3000</f>
        <v>37.96531990438453</v>
      </c>
      <c r="E13" s="37">
        <f>SUM('[1]Лист1'!K6:M6)*SQRT(3)/3000</f>
        <v>10.863524278719375</v>
      </c>
      <c r="F13" s="37">
        <f>SUM('[1]Лист1'!N6:P6)*SQRT(3)/3000</f>
        <v>38.11790318822651</v>
      </c>
      <c r="G13" s="37">
        <f>SUM('[1]Лист1'!Q6:S6)*SQRT(3)/3000</f>
        <v>6.594545581507593</v>
      </c>
      <c r="H13" s="37">
        <f>SUM('[1]Лист1'!T6:V6)*SQRT(3)/3000</f>
        <v>6.470762261143608</v>
      </c>
      <c r="I13" s="37">
        <f>SUM('[1]Лист1'!W6:Y6)*SQRT(3)/3000</f>
        <v>6.537239525838639</v>
      </c>
    </row>
    <row r="14" spans="1:9" ht="15">
      <c r="A14" s="54">
        <f>'Нагрузка ежечасно'!A8</f>
        <v>40161.1666666667</v>
      </c>
      <c r="B14" s="37">
        <f>SUM('[1]Лист1'!B7:D7)*SQRT(3)/3000</f>
        <v>6.589999525487994</v>
      </c>
      <c r="C14" s="37">
        <f>SUM('[1]Лист1'!E7:G7)*SQRT(3)/3000</f>
        <v>10.762841897326204</v>
      </c>
      <c r="D14" s="37">
        <f>SUM('[1]Лист1'!H7:J7)*SQRT(3)/3000</f>
        <v>37.90706410752276</v>
      </c>
      <c r="E14" s="37">
        <f>SUM('[1]Лист1'!K7:M7)*SQRT(3)/3000</f>
        <v>10.822476406630802</v>
      </c>
      <c r="F14" s="37">
        <f>SUM('[1]Лист1'!N7:P7)*SQRT(3)/3000</f>
        <v>37.98207980534884</v>
      </c>
      <c r="G14" s="37">
        <f>SUM('[1]Лист1'!Q7:S7)*SQRT(3)/3000</f>
        <v>6.57780588780271</v>
      </c>
      <c r="H14" s="37">
        <f>SUM('[1]Лист1'!T7:V7)*SQRT(3)/3000</f>
        <v>6.46604415474379</v>
      </c>
      <c r="I14" s="37">
        <f>SUM('[1]Лист1'!W7:Y7)*SQRT(3)/3000</f>
        <v>6.520013125856828</v>
      </c>
    </row>
    <row r="15" spans="1:9" ht="15">
      <c r="A15" s="54">
        <f>'Нагрузка ежечасно'!A9</f>
        <v>40160.2083333334</v>
      </c>
      <c r="B15" s="37">
        <f>SUM('[1]Лист1'!B8:D8)*SQRT(3)/3000</f>
        <v>6.577139048241795</v>
      </c>
      <c r="C15" s="37">
        <f>SUM('[1]Лист1'!E8:G8)*SQRT(3)/3000</f>
        <v>10.706872984880693</v>
      </c>
      <c r="D15" s="37">
        <f>SUM('[1]Лист1'!H8:J8)*SQRT(3)/3000</f>
        <v>37.77981726289391</v>
      </c>
      <c r="E15" s="37">
        <f>SUM('[1]Лист1'!K8:M8)*SQRT(3)/3000</f>
        <v>10.818951683237398</v>
      </c>
      <c r="F15" s="37">
        <f>SUM('[1]Лист1'!N8:P8)*SQRT(3)/3000</f>
        <v>37.96396832740435</v>
      </c>
      <c r="G15" s="37">
        <f>SUM('[1]Лист1'!Q8:S8)*SQRT(3)/3000</f>
        <v>6.553484430362828</v>
      </c>
      <c r="H15" s="37">
        <f>SUM('[1]Лист1'!T8:V8)*SQRT(3)/3000</f>
        <v>6.430287120522069</v>
      </c>
      <c r="I15" s="37">
        <f>SUM('[1]Лист1'!W8:Y8)*SQRT(3)/3000</f>
        <v>6.511527808950548</v>
      </c>
    </row>
    <row r="16" spans="1:9" ht="15">
      <c r="A16" s="54">
        <f>'Нагрузка ежечасно'!A10</f>
        <v>40159.25</v>
      </c>
      <c r="B16" s="37">
        <f>SUM('[1]Лист1'!B9:D9)*SQRT(3)/3000</f>
        <v>6.537417349721549</v>
      </c>
      <c r="C16" s="37">
        <f>SUM('[1]Лист1'!E9:G9)*SQRT(3)/3000</f>
        <v>10.65874853054266</v>
      </c>
      <c r="D16" s="37">
        <f>SUM('[1]Лист1'!H9:J9)*SQRT(3)/3000</f>
        <v>37.58167931076206</v>
      </c>
      <c r="E16" s="37">
        <f>SUM('[1]Лист1'!K9:M9)*SQRT(3)/3000</f>
        <v>10.762048618056337</v>
      </c>
      <c r="F16" s="37">
        <f>SUM('[1]Лист1'!N9:P9)*SQRT(3)/3000</f>
        <v>37.807759283871874</v>
      </c>
      <c r="G16" s="37">
        <f>SUM('[1]Лист1'!Q9:S9)*SQRT(3)/3000</f>
        <v>6.537868837632056</v>
      </c>
      <c r="H16" s="37">
        <f>SUM('[1]Лист1'!T9:V9)*SQRT(3)/3000</f>
        <v>6.401572604883923</v>
      </c>
      <c r="I16" s="37">
        <f>SUM('[1]Лист1'!W9:Y9)*SQRT(3)/3000</f>
        <v>6.481357215933507</v>
      </c>
    </row>
    <row r="17" spans="1:9" ht="15">
      <c r="A17" s="54">
        <f>'Нагрузка ежечасно'!A11</f>
        <v>40158.2916666667</v>
      </c>
      <c r="B17" s="37">
        <f>SUM('[1]Лист1'!B10:D10)*SQRT(3)/3000</f>
        <v>6.50549969478994</v>
      </c>
      <c r="C17" s="37">
        <f>SUM('[1]Лист1'!E10:G10)*SQRT(3)/3000</f>
        <v>10.662725896547109</v>
      </c>
      <c r="D17" s="37">
        <f>SUM('[1]Лист1'!H10:J10)*SQRT(3)/3000</f>
        <v>37.58020591287509</v>
      </c>
      <c r="E17" s="37">
        <f>SUM('[1]Лист1'!K10:M10)*SQRT(3)/3000</f>
        <v>10.726375299623648</v>
      </c>
      <c r="F17" s="37">
        <f>SUM('[1]Лист1'!N10:P10)*SQRT(3)/3000</f>
        <v>37.819723713500295</v>
      </c>
      <c r="G17" s="37">
        <f>SUM('[1]Лист1'!Q10:S10)*SQRT(3)/3000</f>
        <v>6.497412172219131</v>
      </c>
      <c r="H17" s="37">
        <f>SUM('[1]Лист1'!T10:V10)*SQRT(3)/3000</f>
        <v>6.407909024088278</v>
      </c>
      <c r="I17" s="37">
        <f>SUM('[1]Лист1'!W10:Y10)*SQRT(3)/3000</f>
        <v>6.470214933088414</v>
      </c>
    </row>
    <row r="18" spans="1:9" ht="15">
      <c r="A18" s="54">
        <f>'Нагрузка ежечасно'!A12</f>
        <v>40157.3333333334</v>
      </c>
      <c r="B18" s="37">
        <f>SUM('[1]Лист1'!B11:D11)*SQRT(3)/3000</f>
        <v>6.504563810003582</v>
      </c>
      <c r="C18" s="37">
        <f>SUM('[1]Лист1'!E11:G11)*SQRT(3)/3000</f>
        <v>10.630803045463075</v>
      </c>
      <c r="D18" s="37">
        <f>SUM('[1]Лист1'!H11:J11)*SQRT(3)/3000</f>
        <v>37.47059076811702</v>
      </c>
      <c r="E18" s="37">
        <f>SUM('[1]Лист1'!K11:M11)*SQRT(3)/3000</f>
        <v>10.749455453984773</v>
      </c>
      <c r="F18" s="37">
        <f>SUM('[1]Лист1'!N11:P11)*SQRT(3)/3000</f>
        <v>37.70293845574915</v>
      </c>
      <c r="G18" s="37">
        <f>SUM('[1]Лист1'!Q11:S11)*SQRT(3)/3000</f>
        <v>6.502543661411689</v>
      </c>
      <c r="H18" s="37">
        <f>SUM('[1]Лист1'!T11:V11)*SQRT(3)/3000</f>
        <v>6.387405006628278</v>
      </c>
      <c r="I18" s="37">
        <f>SUM('[1]Лист1'!W11:Y11)*SQRT(3)/3000</f>
        <v>6.456638541508421</v>
      </c>
    </row>
    <row r="19" spans="1:9" ht="15">
      <c r="A19" s="54">
        <f>'Нагрузка ежечасно'!A13</f>
        <v>40156.375</v>
      </c>
      <c r="B19" s="37">
        <f>SUM('[1]Лист1'!B12:D12)*SQRT(3)/3000</f>
        <v>6.4962776789401735</v>
      </c>
      <c r="C19" s="37">
        <f>SUM('[1]Лист1'!E12:G12)*SQRT(3)/3000</f>
        <v>10.607358005731822</v>
      </c>
      <c r="D19" s="37">
        <f>SUM('[1]Лист1'!H12:J12)*SQRT(3)/3000</f>
        <v>37.403972052606036</v>
      </c>
      <c r="E19" s="37">
        <f>SUM('[1]Лист1'!K12:M12)*SQRT(3)/3000</f>
        <v>10.681566567881573</v>
      </c>
      <c r="F19" s="37">
        <f>SUM('[1]Лист1'!N12:P12)*SQRT(3)/3000</f>
        <v>37.59177197081776</v>
      </c>
      <c r="G19" s="37">
        <f>SUM('[1]Лист1'!Q12:S12)*SQRT(3)/3000</f>
        <v>6.49411492483179</v>
      </c>
      <c r="H19" s="37">
        <f>SUM('[1]Лист1'!T12:V12)*SQRT(3)/3000</f>
        <v>6.362494651913823</v>
      </c>
      <c r="I19" s="37">
        <f>SUM('[1]Лист1'!W12:Y12)*SQRT(3)/3000</f>
        <v>6.443421839146133</v>
      </c>
    </row>
    <row r="20" spans="1:9" ht="15">
      <c r="A20" s="54">
        <f>'Нагрузка ежечасно'!A14</f>
        <v>40155.4166666667</v>
      </c>
      <c r="B20" s="37">
        <f>SUM('[1]Лист1'!B13:D13)*SQRT(3)/3000</f>
        <v>6.516953169430123</v>
      </c>
      <c r="C20" s="37">
        <f>SUM('[1]Лист1'!E13:G13)*SQRT(3)/3000</f>
        <v>10.607725200503026</v>
      </c>
      <c r="D20" s="37">
        <f>SUM('[1]Лист1'!H13:J13)*SQRT(3)/3000</f>
        <v>37.450013427172834</v>
      </c>
      <c r="E20" s="37">
        <f>SUM('[1]Лист1'!K13:M13)*SQRT(3)/3000</f>
        <v>10.715457028683003</v>
      </c>
      <c r="F20" s="37">
        <f>SUM('[1]Лист1'!N13:P13)*SQRT(3)/3000</f>
        <v>37.69520715829443</v>
      </c>
      <c r="G20" s="37">
        <f>SUM('[1]Лист1'!Q13:S13)*SQRT(3)/3000</f>
        <v>6.50730160498008</v>
      </c>
      <c r="H20" s="37">
        <f>SUM('[1]Лист1'!T13:V13)*SQRT(3)/3000</f>
        <v>6.376646084361929</v>
      </c>
      <c r="I20" s="37">
        <f>SUM('[1]Лист1'!W13:Y13)*SQRT(3)/3000</f>
        <v>6.45743066607775</v>
      </c>
    </row>
    <row r="21" spans="1:9" ht="15">
      <c r="A21" s="54">
        <f>'Нагрузка ежечасно'!A15</f>
        <v>40154.4583333334</v>
      </c>
      <c r="B21" s="37">
        <f>SUM('[1]Лист1'!B14:D14)*SQRT(3)/3000</f>
        <v>6.523898693168474</v>
      </c>
      <c r="C21" s="37">
        <f>SUM('[1]Лист1'!E14:G14)*SQRT(3)/3000</f>
        <v>10.612450812456345</v>
      </c>
      <c r="D21" s="37">
        <f>SUM('[1]Лист1'!H14:J14)*SQRT(3)/3000</f>
        <v>37.4455297249823</v>
      </c>
      <c r="E21" s="37">
        <f>SUM('[1]Лист1'!K14:M14)*SQRT(3)/3000</f>
        <v>10.742409471299581</v>
      </c>
      <c r="F21" s="37">
        <f>SUM('[1]Лист1'!N14:P14)*SQRT(3)/3000</f>
        <v>37.74187264850222</v>
      </c>
      <c r="G21" s="37">
        <f>SUM('[1]Лист1'!Q14:S14)*SQRT(3)/3000</f>
        <v>6.511091909497311</v>
      </c>
      <c r="H21" s="37">
        <f>SUM('[1]Лист1'!T14:V14)*SQRT(3)/3000</f>
        <v>6.384641808239937</v>
      </c>
      <c r="I21" s="37">
        <f>SUM('[1]Лист1'!W14:Y14)*SQRT(3)/3000</f>
        <v>6.471090773446776</v>
      </c>
    </row>
    <row r="22" spans="1:9" ht="15">
      <c r="A22" s="54">
        <f>'Нагрузка ежечасно'!A16</f>
        <v>40153.5000000001</v>
      </c>
      <c r="B22" s="37">
        <f>SUM('[1]Лист1'!B15:D15)*SQRT(3)/3000</f>
        <v>6.502112380760604</v>
      </c>
      <c r="C22" s="37">
        <f>SUM('[1]Лист1'!E15:G15)*SQRT(3)/3000</f>
        <v>10.602617960021776</v>
      </c>
      <c r="D22" s="37">
        <f>SUM('[1]Лист1'!H15:J15)*SQRT(3)/3000</f>
        <v>37.42691422025282</v>
      </c>
      <c r="E22" s="37">
        <f>SUM('[1]Лист1'!K15:M15)*SQRT(3)/3000</f>
        <v>10.734702999906439</v>
      </c>
      <c r="F22" s="37">
        <f>SUM('[1]Лист1'!N15:P15)*SQRT(3)/3000</f>
        <v>37.54841700705351</v>
      </c>
      <c r="G22" s="37">
        <f>SUM('[1]Лист1'!Q15:S15)*SQRT(3)/3000</f>
        <v>6.503271122750867</v>
      </c>
      <c r="H22" s="37">
        <f>SUM('[1]Лист1'!T15:V15)*SQRT(3)/3000</f>
        <v>6.4115809718003245</v>
      </c>
      <c r="I22" s="37">
        <f>SUM('[1]Лист1'!W15:Y15)*SQRT(3)/3000</f>
        <v>6.472662898229779</v>
      </c>
    </row>
    <row r="23" spans="1:9" ht="15">
      <c r="A23" s="54">
        <f>'Нагрузка ежечасно'!A17</f>
        <v>40152.5416666667</v>
      </c>
      <c r="B23" s="37">
        <f>SUM('[1]Лист1'!B16:D16)*SQRT(3)/3000</f>
        <v>6.445032069046902</v>
      </c>
      <c r="C23" s="37">
        <f>SUM('[1]Лист1'!E16:G16)*SQRT(3)/3000</f>
        <v>10.626896693541738</v>
      </c>
      <c r="D23" s="37">
        <f>SUM('[1]Лист1'!H16:J16)*SQRT(3)/3000</f>
        <v>37.440009679058576</v>
      </c>
      <c r="E23" s="37">
        <f>SUM('[1]Лист1'!K16:M16)*SQRT(3)/3000</f>
        <v>10.695406808534587</v>
      </c>
      <c r="F23" s="37">
        <f>SUM('[1]Лист1'!N16:P16)*SQRT(3)/3000</f>
        <v>37.441782144384995</v>
      </c>
      <c r="G23" s="37">
        <f>SUM('[1]Лист1'!Q16:S16)*SQRT(3)/3000</f>
        <v>6.502633728053682</v>
      </c>
      <c r="H23" s="37">
        <f>SUM('[1]Лист1'!T16:V16)*SQRT(3)/3000</f>
        <v>6.3894153402655975</v>
      </c>
      <c r="I23" s="37">
        <f>SUM('[1]Лист1'!W16:Y16)*SQRT(3)/3000</f>
        <v>6.438479143491601</v>
      </c>
    </row>
    <row r="24" spans="1:9" ht="15">
      <c r="A24" s="54">
        <f>'Нагрузка ежечасно'!A18</f>
        <v>40151.5833333334</v>
      </c>
      <c r="B24" s="37">
        <f>SUM('[1]Лист1'!B17:D17)*SQRT(3)/3000</f>
        <v>6.453711375643629</v>
      </c>
      <c r="C24" s="37">
        <f>SUM('[1]Лист1'!E17:G17)*SQRT(3)/3000</f>
        <v>10.627602792920959</v>
      </c>
      <c r="D24" s="37">
        <f>SUM('[1]Лист1'!H17:J17)*SQRT(3)/3000</f>
        <v>37.443698947278705</v>
      </c>
      <c r="E24" s="37">
        <f>SUM('[1]Лист1'!K17:M17)*SQRT(3)/3000</f>
        <v>10.691836474469918</v>
      </c>
      <c r="F24" s="37">
        <f>SUM('[1]Лист1'!N17:P17)*SQRT(3)/3000</f>
        <v>37.56389576777048</v>
      </c>
      <c r="G24" s="37">
        <f>SUM('[1]Лист1'!Q17:S17)*SQRT(3)/3000</f>
        <v>6.504681012108229</v>
      </c>
      <c r="H24" s="37">
        <f>SUM('[1]Лист1'!T17:V17)*SQRT(3)/3000</f>
        <v>6.37685970396153</v>
      </c>
      <c r="I24" s="37">
        <f>SUM('[1]Лист1'!W17:Y17)*SQRT(3)/3000</f>
        <v>6.443101409746733</v>
      </c>
    </row>
    <row r="25" spans="1:9" ht="15">
      <c r="A25" s="54">
        <f>'Нагрузка ежечасно'!A19</f>
        <v>40150.6250000001</v>
      </c>
      <c r="B25" s="37">
        <f>SUM('[1]Лист1'!B18:D18)*SQRT(3)/3000</f>
        <v>6.532639198893737</v>
      </c>
      <c r="C25" s="37">
        <f>SUM('[1]Лист1'!E18:G18)*SQRT(3)/3000</f>
        <v>10.641307356260711</v>
      </c>
      <c r="D25" s="37">
        <f>SUM('[1]Лист1'!H18:J18)*SQRT(3)/3000</f>
        <v>37.50064184962834</v>
      </c>
      <c r="E25" s="37">
        <f>SUM('[1]Лист1'!K18:M18)*SQRT(3)/3000</f>
        <v>10.66985674972187</v>
      </c>
      <c r="F25" s="37">
        <f>SUM('[1]Лист1'!N18:P18)*SQRT(3)/3000</f>
        <v>37.684914157695324</v>
      </c>
      <c r="G25" s="37">
        <f>SUM('[1]Лист1'!Q18:S18)*SQRT(3)/3000</f>
        <v>6.50138145531981</v>
      </c>
      <c r="H25" s="37">
        <f>SUM('[1]Лист1'!T18:V18)*SQRT(3)/3000</f>
        <v>6.407341488773666</v>
      </c>
      <c r="I25" s="37">
        <f>SUM('[1]Лист1'!W18:Y18)*SQRT(3)/3000</f>
        <v>6.439954273429379</v>
      </c>
    </row>
    <row r="26" spans="1:9" ht="15">
      <c r="A26" s="54">
        <f>'Нагрузка ежечасно'!A20</f>
        <v>40149.6666666667</v>
      </c>
      <c r="B26" s="37">
        <f>SUM('[1]Лист1'!B19:D19)*SQRT(3)/3000</f>
        <v>6.514789260621201</v>
      </c>
      <c r="C26" s="37">
        <f>SUM('[1]Лист1'!E19:G19)*SQRT(3)/3000</f>
        <v>10.615833507683528</v>
      </c>
      <c r="D26" s="37">
        <f>SUM('[1]Лист1'!H19:J19)*SQRT(3)/3000</f>
        <v>37.3125347810734</v>
      </c>
      <c r="E26" s="37">
        <f>SUM('[1]Лист1'!K19:M19)*SQRT(3)/3000</f>
        <v>10.698718489678656</v>
      </c>
      <c r="F26" s="37">
        <f>SUM('[1]Лист1'!N19:P19)*SQRT(3)/3000</f>
        <v>37.54032890713243</v>
      </c>
      <c r="G26" s="37">
        <f>SUM('[1]Лист1'!Q19:S19)*SQRT(3)/3000</f>
        <v>6.490725301401377</v>
      </c>
      <c r="H26" s="37">
        <f>SUM('[1]Лист1'!T19:V19)*SQRT(3)/3000</f>
        <v>6.36806088585908</v>
      </c>
      <c r="I26" s="37">
        <f>SUM('[1]Лист1'!W19:Y19)*SQRT(3)/3000</f>
        <v>6.45032752571591</v>
      </c>
    </row>
    <row r="27" spans="1:9" ht="15">
      <c r="A27" s="54">
        <f>'Нагрузка ежечасно'!A21</f>
        <v>40148.7083333334</v>
      </c>
      <c r="B27" s="37">
        <f>SUM('[1]Лист1'!B20:D20)*SQRT(3)/3000</f>
        <v>6.517988358462781</v>
      </c>
      <c r="C27" s="37">
        <f>SUM('[1]Лист1'!E20:G20)*SQRT(3)/3000</f>
        <v>10.581182676577573</v>
      </c>
      <c r="D27" s="37">
        <f>SUM('[1]Лист1'!H20:J20)*SQRT(3)/3000</f>
        <v>37.34161302738113</v>
      </c>
      <c r="E27" s="37">
        <f>SUM('[1]Лист1'!K20:M20)*SQRT(3)/3000</f>
        <v>10.703010511579812</v>
      </c>
      <c r="F27" s="37">
        <f>SUM('[1]Лист1'!N20:P20)*SQRT(3)/3000</f>
        <v>37.57656629677812</v>
      </c>
      <c r="G27" s="37">
        <f>SUM('[1]Лист1'!Q20:S20)*SQRT(3)/3000</f>
        <v>6.4887940647509375</v>
      </c>
      <c r="H27" s="37">
        <f>SUM('[1]Лист1'!T20:V20)*SQRT(3)/3000</f>
        <v>6.362531024980782</v>
      </c>
      <c r="I27" s="37">
        <f>SUM('[1]Лист1'!W20:Y20)*SQRT(3)/3000</f>
        <v>6.449269242672485</v>
      </c>
    </row>
    <row r="28" spans="1:9" ht="15">
      <c r="A28" s="54">
        <f>'Нагрузка ежечасно'!A22</f>
        <v>40147.7500000001</v>
      </c>
      <c r="B28" s="37">
        <f>SUM('[1]Лист1'!B21:D21)*SQRT(3)/3000</f>
        <v>6.518525871563396</v>
      </c>
      <c r="C28" s="37">
        <f>SUM('[1]Лист1'!E21:G21)*SQRT(3)/3000</f>
        <v>10.6120056753988</v>
      </c>
      <c r="D28" s="37">
        <f>SUM('[1]Лист1'!H21:J21)*SQRT(3)/3000</f>
        <v>37.4018589506208</v>
      </c>
      <c r="E28" s="37">
        <f>SUM('[1]Лист1'!K21:M21)*SQRT(3)/3000</f>
        <v>10.675538453720964</v>
      </c>
      <c r="F28" s="37">
        <f>SUM('[1]Лист1'!N21:P21)*SQRT(3)/3000</f>
        <v>37.46495871624107</v>
      </c>
      <c r="G28" s="37">
        <f>SUM('[1]Лист1'!Q21:S21)*SQRT(3)/3000</f>
        <v>6.488856418580011</v>
      </c>
      <c r="H28" s="37">
        <f>SUM('[1]Лист1'!T21:V21)*SQRT(3)/3000</f>
        <v>6.3813526437563635</v>
      </c>
      <c r="I28" s="37">
        <f>SUM('[1]Лист1'!W21:Y21)*SQRT(3)/3000</f>
        <v>6.437128721211965</v>
      </c>
    </row>
    <row r="29" spans="1:9" ht="15">
      <c r="A29" s="54">
        <f>'Нагрузка ежечасно'!A23</f>
        <v>40146.7916666668</v>
      </c>
      <c r="B29" s="37">
        <f>SUM('[1]Лист1'!B22:D22)*SQRT(3)/3000</f>
        <v>6.522112948785871</v>
      </c>
      <c r="C29" s="37">
        <f>SUM('[1]Лист1'!E22:G22)*SQRT(3)/3000</f>
        <v>10.64686435260166</v>
      </c>
      <c r="D29" s="37">
        <f>SUM('[1]Лист1'!H22:J22)*SQRT(3)/3000</f>
        <v>37.5378428368733</v>
      </c>
      <c r="E29" s="37">
        <f>SUM('[1]Лист1'!K22:M22)*SQRT(3)/3000</f>
        <v>10.700934937362076</v>
      </c>
      <c r="F29" s="37">
        <f>SUM('[1]Лист1'!N22:P22)*SQRT(3)/3000</f>
        <v>37.535375241822784</v>
      </c>
      <c r="G29" s="37">
        <f>SUM('[1]Лист1'!Q22:S22)*SQRT(3)/3000</f>
        <v>6.496856183909902</v>
      </c>
      <c r="H29" s="37">
        <f>SUM('[1]Лист1'!T22:V22)*SQRT(3)/3000</f>
        <v>6.388468485824126</v>
      </c>
      <c r="I29" s="37">
        <f>SUM('[1]Лист1'!W22:Y22)*SQRT(3)/3000</f>
        <v>6.463728402814072</v>
      </c>
    </row>
    <row r="30" spans="1:9" ht="15">
      <c r="A30" s="54">
        <f>'Нагрузка ежечасно'!A24</f>
        <v>40145.8333333334</v>
      </c>
      <c r="B30" s="37">
        <f>SUM('[1]Лист1'!B23:D23)*SQRT(3)/3000</f>
        <v>6.533872996418994</v>
      </c>
      <c r="C30" s="37">
        <f>SUM('[1]Лист1'!E23:G23)*SQRT(3)/3000</f>
        <v>10.637478369275444</v>
      </c>
      <c r="D30" s="37">
        <f>SUM('[1]Лист1'!H23:J23)*SQRT(3)/3000</f>
        <v>37.483022851463474</v>
      </c>
      <c r="E30" s="37">
        <f>SUM('[1]Лист1'!K23:M23)*SQRT(3)/3000</f>
        <v>10.74093029990992</v>
      </c>
      <c r="F30" s="37">
        <f>SUM('[1]Лист1'!N23:P23)*SQRT(3)/3000</f>
        <v>37.67035915740905</v>
      </c>
      <c r="G30" s="37">
        <f>SUM('[1]Лист1'!Q23:S23)*SQRT(3)/3000</f>
        <v>6.5095711688882645</v>
      </c>
      <c r="H30" s="37">
        <f>SUM('[1]Лист1'!T23:V23)*SQRT(3)/3000</f>
        <v>6.394173861184257</v>
      </c>
      <c r="I30" s="37">
        <f>SUM('[1]Лист1'!W23:Y23)*SQRT(3)/3000</f>
        <v>6.458713538375889</v>
      </c>
    </row>
    <row r="31" spans="1:9" ht="15">
      <c r="A31" s="54">
        <f>'Нагрузка ежечасно'!A25</f>
        <v>40144.8750000001</v>
      </c>
      <c r="B31" s="37">
        <f>SUM('[1]Лист1'!B24:D24)*SQRT(3)/3000</f>
        <v>6.545303377048411</v>
      </c>
      <c r="C31" s="37">
        <f>SUM('[1]Лист1'!E24:G24)*SQRT(3)/3000</f>
        <v>10.64149268569712</v>
      </c>
      <c r="D31" s="37">
        <f>SUM('[1]Лист1'!H24:J24)*SQRT(3)/3000</f>
        <v>37.59560615395545</v>
      </c>
      <c r="E31" s="37">
        <f>SUM('[1]Лист1'!K24:M24)*SQRT(3)/3000</f>
        <v>10.756897498954629</v>
      </c>
      <c r="F31" s="37">
        <f>SUM('[1]Лист1'!N24:P24)*SQRT(3)/3000</f>
        <v>37.76884703042903</v>
      </c>
      <c r="G31" s="37">
        <f>SUM('[1]Лист1'!Q24:S24)*SQRT(3)/3000</f>
        <v>6.523393511682933</v>
      </c>
      <c r="H31" s="37">
        <f>SUM('[1]Лист1'!T24:V24)*SQRT(3)/3000</f>
        <v>6.409443043753516</v>
      </c>
      <c r="I31" s="37">
        <f>SUM('[1]Лист1'!W24:Y24)*SQRT(3)/3000</f>
        <v>6.467428063339037</v>
      </c>
    </row>
    <row r="32" spans="1:9" ht="15">
      <c r="A32" s="54">
        <f>'Нагрузка ежечасно'!A26</f>
        <v>40143.9166666668</v>
      </c>
      <c r="B32" s="37">
        <f>SUM('[1]Лист1'!B25:D25)*SQRT(3)/3000</f>
        <v>6.549269773397744</v>
      </c>
      <c r="C32" s="37">
        <f>SUM('[1]Лист1'!E25:G25)*SQRT(3)/3000</f>
        <v>10.673702479864941</v>
      </c>
      <c r="D32" s="37">
        <f>SUM('[1]Лист1'!H25:J25)*SQRT(3)/3000</f>
        <v>37.614691044453785</v>
      </c>
      <c r="E32" s="37">
        <f>SUM('[1]Лист1'!K25:M25)*SQRT(3)/3000</f>
        <v>10.787945087030568</v>
      </c>
      <c r="F32" s="37">
        <f>SUM('[1]Лист1'!N25:P25)*SQRT(3)/3000</f>
        <v>37.93592007397685</v>
      </c>
      <c r="G32" s="37">
        <f>SUM('[1]Лист1'!Q25:S25)*SQRT(3)/3000</f>
        <v>6.534745950026008</v>
      </c>
      <c r="H32" s="37">
        <f>SUM('[1]Лист1'!T25:V25)*SQRT(3)/3000</f>
        <v>6.419921951139308</v>
      </c>
      <c r="I32" s="37">
        <f>SUM('[1]Лист1'!W25:Y25)*SQRT(3)/3000</f>
        <v>6.491479898203208</v>
      </c>
    </row>
    <row r="33" spans="1:9" ht="15">
      <c r="A33" s="54">
        <f>'Нагрузка ежечасно'!A27</f>
        <v>40142.9583333334</v>
      </c>
      <c r="B33" s="37">
        <f>SUM('[1]Лист1'!B26:D26)*SQRT(3)/3000</f>
        <v>6.5618715977233455</v>
      </c>
      <c r="C33" s="37">
        <f>SUM('[1]Лист1'!E26:G26)*SQRT(3)/3000</f>
        <v>10.680015227708259</v>
      </c>
      <c r="D33" s="37">
        <f>SUM('[1]Лист1'!H26:J26)*SQRT(3)/3000</f>
        <v>37.721807994597064</v>
      </c>
      <c r="E33" s="37">
        <f>SUM('[1]Лист1'!K26:M26)*SQRT(3)/3000</f>
        <v>10.795566687934143</v>
      </c>
      <c r="F33" s="37">
        <f>SUM('[1]Лист1'!N26:P26)*SQRT(3)/3000</f>
        <v>37.941561363457105</v>
      </c>
      <c r="G33" s="37">
        <f>SUM('[1]Лист1'!Q26:S26)*SQRT(3)/3000</f>
        <v>6.552656510076809</v>
      </c>
      <c r="H33" s="37">
        <f>SUM('[1]Лист1'!T26:V26)*SQRT(3)/3000</f>
        <v>6.416215939761378</v>
      </c>
      <c r="I33" s="37">
        <f>SUM('[1]Лист1'!W26:Y26)*SQRT(3)/3000</f>
        <v>6.492250660812576</v>
      </c>
    </row>
    <row r="34" spans="1:9" ht="15">
      <c r="A34" s="54">
        <f>'Нагрузка ежечасно'!A28</f>
        <v>40142.0000000001</v>
      </c>
      <c r="B34" s="37">
        <f>SUM('[1]Лист1'!B27:D27)*SQRT(3)/3000</f>
        <v>6.59073622443148</v>
      </c>
      <c r="C34" s="37">
        <f>SUM('[1]Лист1'!E27:G27)*SQRT(3)/3000</f>
        <v>10.707415694133731</v>
      </c>
      <c r="D34" s="37">
        <f>SUM('[1]Лист1'!H27:J27)*SQRT(3)/3000</f>
        <v>37.76244190654264</v>
      </c>
      <c r="E34" s="37">
        <f>SUM('[1]Лист1'!K27:M27)*SQRT(3)/3000</f>
        <v>10.801401967104841</v>
      </c>
      <c r="F34" s="37">
        <f>SUM('[1]Лист1'!N27:P27)*SQRT(3)/3000</f>
        <v>37.99395936448768</v>
      </c>
      <c r="G34" s="37">
        <f>SUM('[1]Лист1'!Q27:S27)*SQRT(3)/3000</f>
        <v>6.563461620364693</v>
      </c>
      <c r="H34" s="37">
        <f>SUM('[1]Лист1'!T27:V27)*SQRT(3)/3000</f>
        <v>6.441014288523611</v>
      </c>
      <c r="I34" s="37">
        <f>SUM('[1]Лист1'!W27:Y27)*SQRT(3)/3000</f>
        <v>6.521127989226635</v>
      </c>
    </row>
  </sheetData>
  <printOptions/>
  <pageMargins left="0.7" right="0.7" top="0.75" bottom="0.75" header="0.3" footer="0.3"/>
  <pageSetup horizontalDpi="600" verticalDpi="600" orientation="portrait" paperSize="9" scale="97" r:id="rId1"/>
  <ignoredErrors>
    <ignoredError sqref="B11: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G3" sqref="G3"/>
    </sheetView>
  </sheetViews>
  <sheetFormatPr defaultColWidth="9.140625" defaultRowHeight="15"/>
  <cols>
    <col min="2" max="3" width="10.7109375" style="0" bestFit="1" customWidth="1"/>
    <col min="6" max="7" width="11.140625" style="0" customWidth="1"/>
  </cols>
  <sheetData>
    <row r="2" spans="1:14" ht="15.75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6"/>
      <c r="M2" s="16"/>
      <c r="N2" s="16"/>
    </row>
    <row r="3" spans="1:14" ht="15">
      <c r="A3" s="16" t="s">
        <v>33</v>
      </c>
      <c r="B3" s="16"/>
      <c r="C3" s="16"/>
      <c r="D3" s="16"/>
      <c r="E3" s="16"/>
      <c r="F3" s="16"/>
      <c r="G3" s="100">
        <f>'Нагрузка ежечасно'!M1</f>
        <v>41626</v>
      </c>
      <c r="H3" s="16"/>
      <c r="I3" s="16"/>
      <c r="J3" s="16"/>
      <c r="K3" s="16"/>
      <c r="L3" s="16"/>
      <c r="M3" s="16"/>
      <c r="N3" s="16"/>
    </row>
    <row r="4" spans="1:9" ht="15">
      <c r="A4" s="2"/>
      <c r="B4" s="78" t="s">
        <v>11</v>
      </c>
      <c r="C4" s="79"/>
      <c r="D4" s="78" t="s">
        <v>9</v>
      </c>
      <c r="E4" s="79"/>
      <c r="F4" s="78" t="s">
        <v>10</v>
      </c>
      <c r="G4" s="79"/>
      <c r="H4" s="80" t="s">
        <v>12</v>
      </c>
      <c r="I4" s="80"/>
    </row>
    <row r="5" spans="1:9" ht="15">
      <c r="A5" s="4" t="s">
        <v>0</v>
      </c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12" ht="15">
      <c r="A6" s="42">
        <f>'Нагрузка по 35-10-6 кВ'!A61</f>
        <v>40164.041666666664</v>
      </c>
      <c r="B6" s="9">
        <f>'Нагрузка по 35-10-6 кВ'!B61</f>
        <v>0.843</v>
      </c>
      <c r="C6" s="9">
        <f>'Нагрузка по 35-10-6 кВ'!C61+$B$13+(B6^2+'Нагрузка по 35-10-6 кВ'!C61^2)*$C$13/G14^2</f>
        <v>0.7678795534458175</v>
      </c>
      <c r="D6" s="9">
        <f>'Нагрузка по 35-10-6 кВ'!D61</f>
        <v>12.61305</v>
      </c>
      <c r="E6" s="9">
        <f>'Нагрузка по 35-10-6 кВ'!E61+$B$14+(D6^2+'Нагрузка по 35-10-6 кВ'!E61^2)*$C$14/I14^2</f>
        <v>5.725420355729764</v>
      </c>
      <c r="F6" s="9">
        <f>'Нагрузка по 35-10-6 кВ'!F61</f>
        <v>13.3802</v>
      </c>
      <c r="G6" s="9">
        <f>'Нагрузка по 35-10-6 кВ'!G61+$B$15+(F6^2+'Нагрузка по 35-10-6 кВ'!G61^2)*$C$15/G21^2</f>
        <v>2.11468071371221</v>
      </c>
      <c r="H6" s="9">
        <f>'Нагрузка по 35-10-6 кВ'!H61</f>
        <v>1.8782999999999999</v>
      </c>
      <c r="I6" s="9">
        <f>'Нагрузка по 35-10-6 кВ'!I61+$B$16+(H6^2+'Нагрузка по 35-10-6 кВ'!I61^2)*$C$16/J21^2</f>
        <v>0.8553251867890754</v>
      </c>
      <c r="L6" s="32"/>
    </row>
    <row r="7" spans="1:12" ht="15">
      <c r="A7" s="42">
        <f>'Нагрузка по 35-10-6 кВ'!A62</f>
        <v>40159.25</v>
      </c>
      <c r="B7" s="9">
        <f>'Нагрузка по 35-10-6 кВ'!B62</f>
        <v>1.8978000000000002</v>
      </c>
      <c r="C7" s="9">
        <f>'Нагрузка по 35-10-6 кВ'!C62+$B$13+(B7^2+'Нагрузка по 35-10-6 кВ'!C62^2)*$C$13/G15^2</f>
        <v>1.0653965315674083</v>
      </c>
      <c r="D7" s="9">
        <f>'Нагрузка по 35-10-6 кВ'!D62</f>
        <v>12.714799999999999</v>
      </c>
      <c r="E7" s="9">
        <f>'Нагрузка по 35-10-6 кВ'!E62+$B$14+(D7^2+'Нагрузка по 35-10-6 кВ'!E62^2)*$C$14/I15^2</f>
        <v>5.608563956415791</v>
      </c>
      <c r="F7" s="9">
        <f>'Нагрузка по 35-10-6 кВ'!F62</f>
        <v>12.4932</v>
      </c>
      <c r="G7" s="9">
        <f>'Нагрузка по 35-10-6 кВ'!G62+$B$15+(F7^2+'Нагрузка по 35-10-6 кВ'!G62^2)*$C$15/G22^2</f>
        <v>1.7989447874321864</v>
      </c>
      <c r="H7" s="9">
        <f>'Нагрузка по 35-10-6 кВ'!H62</f>
        <v>2.9254499999999997</v>
      </c>
      <c r="I7" s="9">
        <f>'Нагрузка по 35-10-6 кВ'!I62+$B$16+(H7^2+'Нагрузка по 35-10-6 кВ'!I62^2)*$C$16/J22^2</f>
        <v>0.9301610400685512</v>
      </c>
      <c r="L7" s="32"/>
    </row>
    <row r="8" spans="1:12" ht="15">
      <c r="A8" s="42">
        <f>'Нагрузка по 35-10-6 кВ'!A63</f>
        <v>40150.6250000001</v>
      </c>
      <c r="B8" s="9">
        <f>'Нагрузка по 35-10-6 кВ'!B63</f>
        <v>1.3893000000000002</v>
      </c>
      <c r="C8" s="9">
        <f>'Нагрузка по 35-10-6 кВ'!C63+$B$13+(B8^2+'Нагрузка по 35-10-6 кВ'!C63^2)*$C$13/G16^2</f>
        <v>0.8066487307978387</v>
      </c>
      <c r="D8" s="9">
        <f>'Нагрузка по 35-10-6 кВ'!D63</f>
        <v>15.64995</v>
      </c>
      <c r="E8" s="9">
        <f>'Нагрузка по 35-10-6 кВ'!E63+$B$14+(D8^2+'Нагрузка по 35-10-6 кВ'!E63^2)*$C$14/I16^2</f>
        <v>7.298564413859106</v>
      </c>
      <c r="F8" s="9">
        <f>'Нагрузка по 35-10-6 кВ'!F63</f>
        <v>16.136650000000003</v>
      </c>
      <c r="G8" s="9">
        <f>'Нагрузка по 35-10-6 кВ'!G63+$B$15+(F8^2+'Нагрузка по 35-10-6 кВ'!G63^2)*$C$15/G23^2</f>
        <v>2.295073229306503</v>
      </c>
      <c r="H8" s="9">
        <f>'Нагрузка по 35-10-6 кВ'!H63</f>
        <v>3.37545</v>
      </c>
      <c r="I8" s="9">
        <f>'Нагрузка по 35-10-6 кВ'!I63+$B$16+(H8^2+'Нагрузка по 35-10-6 кВ'!I63^2)*$C$16/J23^2</f>
        <v>0.9761128731456041</v>
      </c>
      <c r="L8" s="32"/>
    </row>
    <row r="9" spans="1:12" ht="15">
      <c r="A9" s="42">
        <f>'Нагрузка по 35-10-6 кВ'!A64</f>
        <v>40147.7500000001</v>
      </c>
      <c r="B9" s="9">
        <f>'Нагрузка по 35-10-6 кВ'!B64</f>
        <v>1.2942</v>
      </c>
      <c r="C9" s="9">
        <f>'Нагрузка по 35-10-6 кВ'!C64+$B$13+(B9^2+'Нагрузка по 35-10-6 кВ'!C64^2)*$C$13/G17^2</f>
        <v>0.777793433804257</v>
      </c>
      <c r="D9" s="9">
        <f>'Нагрузка по 35-10-6 кВ'!D64</f>
        <v>15.111099999999999</v>
      </c>
      <c r="E9" s="9">
        <f>'Нагрузка по 35-10-6 кВ'!E64+$B$14+(D9^2+'Нагрузка по 35-10-6 кВ'!E64^2)*$C$14/I17^2</f>
        <v>6.522672913608336</v>
      </c>
      <c r="F9" s="9">
        <f>'Нагрузка по 35-10-6 кВ'!F64</f>
        <v>15.248650000000001</v>
      </c>
      <c r="G9" s="9">
        <f>'Нагрузка по 35-10-6 кВ'!G64+$B$15+(F9^2+'Нагрузка по 35-10-6 кВ'!G64^2)*$C$15/G24^2</f>
        <v>1.9372541829002898</v>
      </c>
      <c r="H9" s="9">
        <f>'Нагрузка по 35-10-6 кВ'!H64</f>
        <v>3.3777</v>
      </c>
      <c r="I9" s="9">
        <f>'Нагрузка по 35-10-6 кВ'!I64+$B$16+(H9^2+'Нагрузка по 35-10-6 кВ'!I64^2)*$C$16/J24^2</f>
        <v>0.9766700176415948</v>
      </c>
      <c r="L9" s="32"/>
    </row>
    <row r="11" spans="1:14" ht="15">
      <c r="A11" s="24" t="s">
        <v>13</v>
      </c>
      <c r="B11" s="24"/>
      <c r="C11" s="24"/>
      <c r="D11" s="24"/>
      <c r="E11" s="24" t="s">
        <v>32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1" ht="15">
      <c r="A12" s="1"/>
      <c r="B12" s="8" t="s">
        <v>14</v>
      </c>
      <c r="C12" s="4" t="s">
        <v>15</v>
      </c>
      <c r="E12" s="80" t="s">
        <v>0</v>
      </c>
      <c r="F12" s="80" t="s">
        <v>16</v>
      </c>
      <c r="G12" s="81" t="s">
        <v>27</v>
      </c>
      <c r="H12" s="81"/>
      <c r="I12" s="81" t="s">
        <v>28</v>
      </c>
      <c r="J12" s="81"/>
      <c r="K12" s="81"/>
    </row>
    <row r="13" spans="1:11" ht="15">
      <c r="A13" s="8" t="s">
        <v>11</v>
      </c>
      <c r="B13" s="25">
        <v>0.27</v>
      </c>
      <c r="C13" s="25">
        <v>122.75</v>
      </c>
      <c r="E13" s="80"/>
      <c r="F13" s="80"/>
      <c r="G13" s="28" t="s">
        <v>31</v>
      </c>
      <c r="H13" s="31" t="s">
        <v>25</v>
      </c>
      <c r="I13" s="28" t="s">
        <v>31</v>
      </c>
      <c r="J13" s="29" t="s">
        <v>25</v>
      </c>
      <c r="K13" s="29" t="s">
        <v>26</v>
      </c>
    </row>
    <row r="14" spans="1:11" ht="15">
      <c r="A14" s="8" t="s">
        <v>9</v>
      </c>
      <c r="B14" s="25">
        <v>0.248</v>
      </c>
      <c r="C14" s="25">
        <v>35.54</v>
      </c>
      <c r="E14" s="42">
        <f>A6</f>
        <v>40164.041666666664</v>
      </c>
      <c r="F14" s="26">
        <v>118.7</v>
      </c>
      <c r="G14" s="5">
        <f>F14</f>
        <v>118.7</v>
      </c>
      <c r="H14" s="27">
        <v>2</v>
      </c>
      <c r="I14" s="5">
        <f>F14</f>
        <v>118.7</v>
      </c>
      <c r="J14" s="27">
        <v>7</v>
      </c>
      <c r="K14" s="27">
        <v>3</v>
      </c>
    </row>
    <row r="15" spans="1:11" ht="15">
      <c r="A15" s="8" t="s">
        <v>10</v>
      </c>
      <c r="B15" s="25">
        <v>0.232</v>
      </c>
      <c r="C15" s="25">
        <v>34.04</v>
      </c>
      <c r="E15" s="42">
        <f>A7</f>
        <v>40159.25</v>
      </c>
      <c r="F15" s="26">
        <v>118.7</v>
      </c>
      <c r="G15" s="5">
        <f>F15</f>
        <v>118.7</v>
      </c>
      <c r="H15" s="27">
        <v>2</v>
      </c>
      <c r="I15" s="5">
        <f>F15</f>
        <v>118.7</v>
      </c>
      <c r="J15" s="27">
        <v>7</v>
      </c>
      <c r="K15" s="27">
        <v>3</v>
      </c>
    </row>
    <row r="16" spans="1:11" ht="15">
      <c r="A16" s="8" t="s">
        <v>12</v>
      </c>
      <c r="B16" s="25">
        <v>0.138</v>
      </c>
      <c r="C16" s="25">
        <v>90.81</v>
      </c>
      <c r="E16" s="42">
        <f>A8</f>
        <v>40150.6250000001</v>
      </c>
      <c r="F16" s="26">
        <v>118.7</v>
      </c>
      <c r="G16" s="5">
        <f>F16</f>
        <v>118.7</v>
      </c>
      <c r="H16" s="27">
        <v>2</v>
      </c>
      <c r="I16" s="5">
        <f>F16</f>
        <v>118.7</v>
      </c>
      <c r="J16" s="27">
        <v>7</v>
      </c>
      <c r="K16" s="27">
        <v>3</v>
      </c>
    </row>
    <row r="17" spans="5:11" ht="15">
      <c r="E17" s="42">
        <f>A9</f>
        <v>40147.7500000001</v>
      </c>
      <c r="F17" s="26">
        <v>118.7</v>
      </c>
      <c r="G17" s="5">
        <f>F17</f>
        <v>118.7</v>
      </c>
      <c r="H17" s="27">
        <v>2</v>
      </c>
      <c r="I17" s="5">
        <f>F17</f>
        <v>118.7</v>
      </c>
      <c r="J17" s="27">
        <v>7</v>
      </c>
      <c r="K17" s="27">
        <v>3</v>
      </c>
    </row>
    <row r="18" spans="5:14" ht="15">
      <c r="E18" s="43"/>
      <c r="L18" s="16"/>
      <c r="M18" s="16"/>
      <c r="N18" s="16"/>
    </row>
    <row r="19" spans="1:14" ht="15">
      <c r="A19" s="33"/>
      <c r="E19" s="82" t="s">
        <v>0</v>
      </c>
      <c r="F19" s="80" t="s">
        <v>17</v>
      </c>
      <c r="G19" s="81" t="s">
        <v>29</v>
      </c>
      <c r="H19" s="81"/>
      <c r="I19" s="81"/>
      <c r="J19" s="81" t="s">
        <v>30</v>
      </c>
      <c r="K19" s="81"/>
      <c r="L19" s="24"/>
      <c r="M19" s="24"/>
      <c r="N19" s="24"/>
    </row>
    <row r="20" spans="1:11" ht="15">
      <c r="A20" s="33"/>
      <c r="E20" s="82"/>
      <c r="F20" s="80"/>
      <c r="G20" s="28" t="s">
        <v>31</v>
      </c>
      <c r="H20" s="29" t="s">
        <v>25</v>
      </c>
      <c r="I20" s="29" t="s">
        <v>26</v>
      </c>
      <c r="J20" s="28" t="s">
        <v>31</v>
      </c>
      <c r="K20" s="30" t="s">
        <v>25</v>
      </c>
    </row>
    <row r="21" spans="1:11" ht="15">
      <c r="A21" s="33"/>
      <c r="E21" s="42">
        <f>E14</f>
        <v>40164.041666666664</v>
      </c>
      <c r="F21" s="26">
        <v>116</v>
      </c>
      <c r="G21" s="5">
        <f>F21</f>
        <v>116</v>
      </c>
      <c r="H21" s="27">
        <v>8</v>
      </c>
      <c r="I21" s="27">
        <v>3</v>
      </c>
      <c r="J21" s="5">
        <f>F21</f>
        <v>116</v>
      </c>
      <c r="K21" s="27">
        <v>4</v>
      </c>
    </row>
    <row r="22" spans="5:11" ht="15">
      <c r="E22" s="42">
        <f>E15</f>
        <v>40159.25</v>
      </c>
      <c r="F22" s="26">
        <v>116</v>
      </c>
      <c r="G22" s="5">
        <f>F22</f>
        <v>116</v>
      </c>
      <c r="H22" s="27">
        <v>8</v>
      </c>
      <c r="I22" s="27">
        <v>3</v>
      </c>
      <c r="J22" s="5">
        <f>F22</f>
        <v>116</v>
      </c>
      <c r="K22" s="27">
        <v>4</v>
      </c>
    </row>
    <row r="23" spans="5:11" ht="15">
      <c r="E23" s="42">
        <f>E16</f>
        <v>40150.6250000001</v>
      </c>
      <c r="F23" s="26">
        <v>116</v>
      </c>
      <c r="G23" s="5">
        <f>F23</f>
        <v>116</v>
      </c>
      <c r="H23" s="27">
        <v>8</v>
      </c>
      <c r="I23" s="27">
        <v>3</v>
      </c>
      <c r="J23" s="5">
        <f>F23</f>
        <v>116</v>
      </c>
      <c r="K23" s="27">
        <v>4</v>
      </c>
    </row>
    <row r="24" spans="2:11" ht="15">
      <c r="B24" s="2"/>
      <c r="E24" s="42">
        <f>E17</f>
        <v>40147.7500000001</v>
      </c>
      <c r="F24" s="26">
        <v>116</v>
      </c>
      <c r="G24" s="5">
        <f>F24</f>
        <v>116</v>
      </c>
      <c r="H24" s="27">
        <v>8</v>
      </c>
      <c r="I24" s="27">
        <v>3</v>
      </c>
      <c r="J24" s="5">
        <f>F24</f>
        <v>116</v>
      </c>
      <c r="K24" s="27">
        <v>4</v>
      </c>
    </row>
    <row r="25" spans="1:3" ht="15">
      <c r="A25" s="33"/>
      <c r="C25" s="2"/>
    </row>
    <row r="26" ht="15">
      <c r="A26" s="33"/>
    </row>
    <row r="27" ht="15">
      <c r="A27" s="33"/>
    </row>
  </sheetData>
  <mergeCells count="13">
    <mergeCell ref="E12:E13"/>
    <mergeCell ref="F12:F13"/>
    <mergeCell ref="G12:H12"/>
    <mergeCell ref="G19:I19"/>
    <mergeCell ref="I12:K12"/>
    <mergeCell ref="J19:K19"/>
    <mergeCell ref="E19:E20"/>
    <mergeCell ref="F19:F20"/>
    <mergeCell ref="A2:K2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0">
      <selection activeCell="A59" sqref="A59"/>
    </sheetView>
  </sheetViews>
  <sheetFormatPr defaultColWidth="9.140625" defaultRowHeight="15"/>
  <cols>
    <col min="1" max="1" width="9.00390625" style="43" bestFit="1" customWidth="1"/>
    <col min="13" max="13" width="10.28125" style="0" bestFit="1" customWidth="1"/>
  </cols>
  <sheetData>
    <row r="1" spans="2:14" ht="15">
      <c r="B1" s="16"/>
      <c r="C1" s="16"/>
      <c r="D1" s="16"/>
      <c r="E1" s="16"/>
      <c r="F1" s="16" t="s">
        <v>24</v>
      </c>
      <c r="G1" s="16"/>
      <c r="H1" s="16"/>
      <c r="I1" s="16"/>
      <c r="J1" s="16"/>
      <c r="K1" s="16"/>
      <c r="L1" s="16"/>
      <c r="M1" s="16"/>
      <c r="N1" s="16"/>
    </row>
    <row r="2" spans="1:14" ht="15">
      <c r="A2" s="1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9">
        <f>'Нагрузка ежечасно'!M1</f>
        <v>41626</v>
      </c>
      <c r="N2" s="56"/>
    </row>
    <row r="3" spans="1:13" ht="15">
      <c r="A3" s="44"/>
      <c r="B3" s="78" t="s">
        <v>9</v>
      </c>
      <c r="C3" s="83"/>
      <c r="D3" s="79"/>
      <c r="E3" s="80" t="s">
        <v>10</v>
      </c>
      <c r="F3" s="80"/>
      <c r="G3" s="78"/>
      <c r="H3" s="15"/>
      <c r="I3" s="14"/>
      <c r="J3" s="14"/>
      <c r="K3" s="14"/>
      <c r="L3" s="14"/>
      <c r="M3" s="14"/>
    </row>
    <row r="4" spans="1:14" ht="15">
      <c r="A4" s="41" t="s">
        <v>0</v>
      </c>
      <c r="B4" s="8" t="s">
        <v>1</v>
      </c>
      <c r="C4" s="8" t="s">
        <v>7</v>
      </c>
      <c r="D4" s="8" t="s">
        <v>8</v>
      </c>
      <c r="E4" s="8" t="s">
        <v>1</v>
      </c>
      <c r="F4" s="8" t="s">
        <v>7</v>
      </c>
      <c r="G4" s="17" t="s">
        <v>8</v>
      </c>
      <c r="H4" s="18"/>
      <c r="I4" s="11"/>
      <c r="J4" s="12"/>
      <c r="K4" s="11"/>
      <c r="L4" s="11"/>
      <c r="M4" s="12"/>
      <c r="N4" s="3"/>
    </row>
    <row r="5" spans="1:14" ht="15">
      <c r="A5" s="42">
        <f>'Нагрузка ежечасно'!A5</f>
        <v>40164.041666666664</v>
      </c>
      <c r="B5" s="9">
        <f>C5*1000/(Напряжение!D11*SQRT(3))</f>
        <v>166.84922848286692</v>
      </c>
      <c r="C5" s="9">
        <f>'[2]Ведомость'!G10/1000</f>
        <v>10.93155</v>
      </c>
      <c r="D5" s="9">
        <f>'[2]Ведомость'!H10/1000</f>
        <v>4.21575</v>
      </c>
      <c r="E5" s="9">
        <f>F5*1000/(Напряжение!F11*SQRT(3))</f>
        <v>163.35449141507266</v>
      </c>
      <c r="F5" s="9">
        <f>'[2]Ведомость'!K10/1000</f>
        <v>10.6722</v>
      </c>
      <c r="G5" s="9">
        <f>'[2]Ведомость'!L10/1000</f>
        <v>0.48614999999999997</v>
      </c>
      <c r="H5" s="19"/>
      <c r="I5" s="13"/>
      <c r="J5" s="13"/>
      <c r="K5" s="13"/>
      <c r="L5" s="13"/>
      <c r="M5" s="13"/>
      <c r="N5" s="6"/>
    </row>
    <row r="6" spans="1:14" ht="15">
      <c r="A6" s="42">
        <f>'Нагрузка ежечасно'!A6</f>
        <v>40163.083333333336</v>
      </c>
      <c r="B6" s="9">
        <f>C6*1000/(Напряжение!D12*SQRT(3))</f>
        <v>184.31609090482704</v>
      </c>
      <c r="C6" s="9">
        <f>'[2]Ведомость'!G11/1000</f>
        <v>12.1548</v>
      </c>
      <c r="D6" s="9">
        <f>'[2]Ведомость'!H11/1000</f>
        <v>4.65885</v>
      </c>
      <c r="E6" s="9">
        <f>F6*1000/(Напряжение!F12*SQRT(3))</f>
        <v>170.450578833387</v>
      </c>
      <c r="F6" s="9">
        <f>'[2]Ведомость'!K11/1000</f>
        <v>11.22135</v>
      </c>
      <c r="G6" s="9">
        <f>'[2]Ведомость'!L11/1000</f>
        <v>0.49455</v>
      </c>
      <c r="H6" s="19"/>
      <c r="I6" s="13"/>
      <c r="J6" s="13"/>
      <c r="K6" s="13"/>
      <c r="L6" s="13"/>
      <c r="M6" s="13"/>
      <c r="N6" s="6"/>
    </row>
    <row r="7" spans="1:14" ht="15">
      <c r="A7" s="42">
        <f>'Нагрузка ежечасно'!A7</f>
        <v>40162.125</v>
      </c>
      <c r="B7" s="9">
        <f>C7*1000/(Напряжение!D13*SQRT(3))</f>
        <v>188.16304903339093</v>
      </c>
      <c r="C7" s="9">
        <f>'[2]Ведомость'!G12/1000</f>
        <v>12.3732</v>
      </c>
      <c r="D7" s="9">
        <f>'[2]Ведомость'!H12/1000</f>
        <v>4.69455</v>
      </c>
      <c r="E7" s="9">
        <f>F7*1000/(Напряжение!F13*SQRT(3))</f>
        <v>165.95568047660373</v>
      </c>
      <c r="F7" s="9">
        <f>'[2]Ведомость'!K12/1000</f>
        <v>10.95675</v>
      </c>
      <c r="G7" s="9">
        <f>'[2]Ведомость'!L12/1000</f>
        <v>0.7434</v>
      </c>
      <c r="H7" s="19"/>
      <c r="I7" s="13"/>
      <c r="J7" s="13"/>
      <c r="K7" s="13"/>
      <c r="L7" s="13"/>
      <c r="M7" s="13"/>
      <c r="N7" s="6"/>
    </row>
    <row r="8" spans="1:14" ht="15">
      <c r="A8" s="42">
        <f>'Нагрузка ежечасно'!A8</f>
        <v>40161.1666666667</v>
      </c>
      <c r="B8" s="9">
        <f>C8*1000/(Напряжение!D14*SQRT(3))</f>
        <v>175.73841104220466</v>
      </c>
      <c r="C8" s="9">
        <f>'[2]Ведомость'!G13/1000</f>
        <v>11.538450000000001</v>
      </c>
      <c r="D8" s="9">
        <f>'[2]Ведомость'!H13/1000</f>
        <v>5.387549999999999</v>
      </c>
      <c r="E8" s="9">
        <f>F8*1000/(Напряжение!F14*SQRT(3))</f>
        <v>117.85326475067404</v>
      </c>
      <c r="F8" s="9">
        <f>'[2]Ведомость'!K13/1000</f>
        <v>7.7532</v>
      </c>
      <c r="G8" s="9">
        <f>'[2]Ведомость'!L13/1000</f>
        <v>0.3822</v>
      </c>
      <c r="H8" s="19"/>
      <c r="I8" s="13"/>
      <c r="J8" s="13"/>
      <c r="K8" s="13"/>
      <c r="L8" s="13"/>
      <c r="M8" s="13"/>
      <c r="N8" s="6"/>
    </row>
    <row r="9" spans="1:14" ht="15">
      <c r="A9" s="42">
        <f>'Нагрузка ежечасно'!A9</f>
        <v>40160.2083333334</v>
      </c>
      <c r="B9" s="9">
        <f>C9*1000/(Напряжение!D15*SQRT(3))</f>
        <v>158.64754388154523</v>
      </c>
      <c r="C9" s="9">
        <f>'[2]Ведомость'!G14/1000</f>
        <v>10.38135</v>
      </c>
      <c r="D9" s="9">
        <f>'[2]Ведомость'!H14/1000</f>
        <v>5.34555</v>
      </c>
      <c r="E9" s="9">
        <f>F9*1000/(Напряжение!F15*SQRT(3))</f>
        <v>79.60167968858951</v>
      </c>
      <c r="F9" s="9">
        <f>'[2]Ведомость'!K14/1000</f>
        <v>5.23425</v>
      </c>
      <c r="G9" s="9">
        <f>'[2]Ведомость'!L14/1000</f>
        <v>1.05315</v>
      </c>
      <c r="H9" s="19"/>
      <c r="I9" s="13"/>
      <c r="J9" s="13"/>
      <c r="K9" s="13"/>
      <c r="L9" s="13"/>
      <c r="M9" s="13"/>
      <c r="N9" s="6"/>
    </row>
    <row r="10" spans="1:14" ht="15">
      <c r="A10" s="42">
        <f>'Нагрузка ежечасно'!A10</f>
        <v>40159.25</v>
      </c>
      <c r="B10" s="9">
        <f>C10*1000/(Напряжение!D16*SQRT(3))</f>
        <v>167.69447730919725</v>
      </c>
      <c r="C10" s="9">
        <f>'[2]Ведомость'!G15/1000</f>
        <v>10.915799999999999</v>
      </c>
      <c r="D10" s="9">
        <f>'[2]Ведомость'!H15/1000</f>
        <v>4.0299000000000005</v>
      </c>
      <c r="E10" s="9">
        <f>F10*1000/(Напряжение!F16*SQRT(3))</f>
        <v>130.10162944285224</v>
      </c>
      <c r="F10" s="9">
        <f>'[2]Ведомость'!K15/1000</f>
        <v>8.5197</v>
      </c>
      <c r="G10" s="9">
        <f>'[2]Ведомость'!L15/1000</f>
        <v>0.00315</v>
      </c>
      <c r="H10" s="19"/>
      <c r="I10" s="13"/>
      <c r="J10" s="13"/>
      <c r="K10" s="13"/>
      <c r="L10" s="13"/>
      <c r="M10" s="13"/>
      <c r="N10" s="6"/>
    </row>
    <row r="11" spans="1:14" ht="15">
      <c r="A11" s="42">
        <f>'Нагрузка ежечасно'!A11</f>
        <v>40158.2916666667</v>
      </c>
      <c r="B11" s="9">
        <f>C11*1000/(Напряжение!D17*SQRT(3))</f>
        <v>190.6075058872352</v>
      </c>
      <c r="C11" s="9">
        <f>'[2]Ведомость'!G16/1000</f>
        <v>12.406799999999999</v>
      </c>
      <c r="D11" s="9">
        <f>'[2]Ведомость'!H16/1000</f>
        <v>4.91085</v>
      </c>
      <c r="E11" s="9">
        <f>F11*1000/(Напряжение!F17*SQRT(3))</f>
        <v>136.76065327034297</v>
      </c>
      <c r="F11" s="9">
        <f>'[2]Ведомость'!K16/1000</f>
        <v>8.9586</v>
      </c>
      <c r="G11" s="9">
        <f>'[2]Ведомость'!L16/1000</f>
        <v>0</v>
      </c>
      <c r="H11" s="19"/>
      <c r="I11" s="13"/>
      <c r="J11" s="13"/>
      <c r="K11" s="13"/>
      <c r="L11" s="13"/>
      <c r="M11" s="13"/>
      <c r="N11" s="6"/>
    </row>
    <row r="12" spans="1:14" ht="15">
      <c r="A12" s="42">
        <f>'Нагрузка ежечасно'!A12</f>
        <v>40157.3333333334</v>
      </c>
      <c r="B12" s="9">
        <f>C12*1000/(Напряжение!D18*SQRT(3))</f>
        <v>204.30204067683616</v>
      </c>
      <c r="C12" s="9">
        <f>'[2]Ведомость'!G17/1000</f>
        <v>13.2594</v>
      </c>
      <c r="D12" s="9">
        <f>'[2]Ведомость'!H17/1000</f>
        <v>5.45055</v>
      </c>
      <c r="E12" s="9">
        <f>F12*1000/(Напряжение!F18*SQRT(3))</f>
        <v>127.61738840417284</v>
      </c>
      <c r="F12" s="9">
        <f>'[2]Ведомость'!K17/1000</f>
        <v>8.33385</v>
      </c>
      <c r="G12" s="9">
        <f>'[2]Ведомость'!L17/1000</f>
        <v>0.49875</v>
      </c>
      <c r="H12" s="19"/>
      <c r="I12" s="13"/>
      <c r="J12" s="13"/>
      <c r="K12" s="13"/>
      <c r="L12" s="13"/>
      <c r="M12" s="13"/>
      <c r="N12" s="6"/>
    </row>
    <row r="13" spans="1:14" ht="14.25" customHeight="1">
      <c r="A13" s="42">
        <f>'Нагрузка ежечасно'!A13</f>
        <v>40156.375</v>
      </c>
      <c r="B13" s="9">
        <f>C13*1000/(Напряжение!D19*SQRT(3))</f>
        <v>205.75180464541648</v>
      </c>
      <c r="C13" s="9">
        <f>'[2]Ведомость'!G18/1000</f>
        <v>13.32975</v>
      </c>
      <c r="D13" s="9">
        <f>'[2]Ведомость'!H18/1000</f>
        <v>5.1366000000000005</v>
      </c>
      <c r="E13" s="9">
        <f>F13*1000/(Напряжение!F19*SQRT(3))</f>
        <v>147.53990574751907</v>
      </c>
      <c r="F13" s="9">
        <f>'[2]Ведомость'!K18/1000</f>
        <v>9.60645</v>
      </c>
      <c r="G13" s="9">
        <f>'[2]Ведомость'!L18/1000</f>
        <v>0.011550000000000001</v>
      </c>
      <c r="H13" s="19"/>
      <c r="I13" s="13"/>
      <c r="J13" s="13"/>
      <c r="K13" s="13"/>
      <c r="L13" s="13"/>
      <c r="M13" s="13"/>
      <c r="N13" s="6"/>
    </row>
    <row r="14" spans="1:14" ht="15">
      <c r="A14" s="42">
        <f>'Нагрузка ежечасно'!A14</f>
        <v>40155.4166666667</v>
      </c>
      <c r="B14" s="9">
        <f>C14*1000/(Напряжение!D20*SQRT(3))</f>
        <v>201.0473207210891</v>
      </c>
      <c r="C14" s="9">
        <f>'[2]Ведомость'!G19/1000</f>
        <v>13.041</v>
      </c>
      <c r="D14" s="9">
        <f>'[2]Ведомость'!H19/1000</f>
        <v>5.17335</v>
      </c>
      <c r="E14" s="9">
        <f>F14*1000/(Напряжение!F20*SQRT(3))</f>
        <v>153.02110365606603</v>
      </c>
      <c r="F14" s="9">
        <f>'[2]Ведомость'!K19/1000</f>
        <v>9.99075</v>
      </c>
      <c r="G14" s="9">
        <f>'[2]Ведомость'!L19/1000</f>
        <v>0.008400000000000001</v>
      </c>
      <c r="H14" s="19"/>
      <c r="I14" s="13"/>
      <c r="J14" s="13"/>
      <c r="K14" s="13"/>
      <c r="L14" s="13"/>
      <c r="M14" s="13"/>
      <c r="N14" s="6"/>
    </row>
    <row r="15" spans="1:14" ht="15">
      <c r="A15" s="42">
        <f>'Нагрузка ежечасно'!A15</f>
        <v>40154.4583333334</v>
      </c>
      <c r="B15" s="9">
        <f>C15*1000/(Напряжение!D21*SQRT(3))</f>
        <v>178.90821054631104</v>
      </c>
      <c r="C15" s="9">
        <f>'[2]Ведомость'!G20/1000</f>
        <v>11.603549999999998</v>
      </c>
      <c r="D15" s="9">
        <f>'[2]Ведомость'!H20/1000</f>
        <v>4.701899999999999</v>
      </c>
      <c r="E15" s="9">
        <f>F15*1000/(Напряжение!F21*SQRT(3))</f>
        <v>177.1661466004392</v>
      </c>
      <c r="F15" s="9">
        <f>'[2]Ведомость'!K20/1000</f>
        <v>11.5815</v>
      </c>
      <c r="G15" s="9">
        <f>'[2]Ведомость'!L20/1000</f>
        <v>0.8462999999999999</v>
      </c>
      <c r="H15" s="19"/>
      <c r="I15" s="13"/>
      <c r="J15" s="13"/>
      <c r="K15" s="13"/>
      <c r="L15" s="13"/>
      <c r="M15" s="13"/>
      <c r="N15" s="6"/>
    </row>
    <row r="16" spans="1:14" ht="15">
      <c r="A16" s="42">
        <f>'Нагрузка ежечасно'!A16</f>
        <v>40153.5000000001</v>
      </c>
      <c r="B16" s="9">
        <f>C16*1000/(Напряжение!D22*SQRT(3))</f>
        <v>185.88108099803048</v>
      </c>
      <c r="C16" s="9">
        <f>'[2]Ведомость'!G21/1000</f>
        <v>12.0498</v>
      </c>
      <c r="D16" s="9">
        <f>'[2]Ведомость'!H21/1000</f>
        <v>5.141850000000001</v>
      </c>
      <c r="E16" s="9">
        <f>F16*1000/(Напряжение!F22*SQRT(3))</f>
        <v>163.51617969718387</v>
      </c>
      <c r="F16" s="9">
        <f>'[2]Ведомость'!K21/1000</f>
        <v>10.6344</v>
      </c>
      <c r="G16" s="9">
        <f>'[2]Ведомость'!L21/1000</f>
        <v>0.9366</v>
      </c>
      <c r="H16" s="19"/>
      <c r="I16" s="13"/>
      <c r="J16" s="13"/>
      <c r="K16" s="13"/>
      <c r="L16" s="13"/>
      <c r="M16" s="13"/>
      <c r="N16" s="6"/>
    </row>
    <row r="17" spans="1:14" ht="15">
      <c r="A17" s="42">
        <f>'Нагрузка ежечасно'!A17</f>
        <v>40152.5416666667</v>
      </c>
      <c r="B17" s="9">
        <f>C17*1000/(Напряжение!D23*SQRT(3))</f>
        <v>182.0110131694272</v>
      </c>
      <c r="C17" s="9">
        <f>'[2]Ведомость'!G22/1000</f>
        <v>11.803049999999999</v>
      </c>
      <c r="D17" s="9">
        <f>'[2]Ведомость'!H22/1000</f>
        <v>5.34555</v>
      </c>
      <c r="E17" s="9">
        <f>F17*1000/(Напряжение!F23*SQRT(3))</f>
        <v>152.68059806384997</v>
      </c>
      <c r="F17" s="9">
        <f>'[2]Ведомость'!K22/1000</f>
        <v>9.9015</v>
      </c>
      <c r="G17" s="9">
        <f>'[2]Ведомость'!L22/1000</f>
        <v>1.0269000000000001</v>
      </c>
      <c r="H17" s="19"/>
      <c r="I17" s="13"/>
      <c r="J17" s="13"/>
      <c r="K17" s="13"/>
      <c r="L17" s="13"/>
      <c r="M17" s="13"/>
      <c r="N17" s="6"/>
    </row>
    <row r="18" spans="1:14" ht="15">
      <c r="A18" s="42">
        <f>'Нагрузка ежечасно'!A18</f>
        <v>40151.5833333334</v>
      </c>
      <c r="B18" s="9">
        <f>C18*1000/(Напряжение!D24*SQRT(3))</f>
        <v>193.6175823042601</v>
      </c>
      <c r="C18" s="9">
        <f>'[2]Ведомость'!G23/1000</f>
        <v>12.55695</v>
      </c>
      <c r="D18" s="9">
        <f>'[2]Ведомость'!H23/1000</f>
        <v>5.3980500000000005</v>
      </c>
      <c r="E18" s="9">
        <f>F18*1000/(Напряжение!F24*SQRT(3))</f>
        <v>166.2245896934668</v>
      </c>
      <c r="F18" s="9">
        <f>'[2]Ведомость'!K23/1000</f>
        <v>10.815</v>
      </c>
      <c r="G18" s="9">
        <f>'[2]Ведомость'!L23/1000</f>
        <v>0.17325</v>
      </c>
      <c r="H18" s="19"/>
      <c r="I18" s="13"/>
      <c r="J18" s="13"/>
      <c r="K18" s="13"/>
      <c r="L18" s="13"/>
      <c r="M18" s="13"/>
      <c r="N18" s="6"/>
    </row>
    <row r="19" spans="1:14" ht="15">
      <c r="A19" s="42">
        <f>'Нагрузка ежечасно'!A19</f>
        <v>40150.6250000001</v>
      </c>
      <c r="B19" s="9">
        <f>C19*1000/(Напряжение!D25*SQRT(3))</f>
        <v>211.59063327266236</v>
      </c>
      <c r="C19" s="9">
        <f>'[2]Ведомость'!G24/1000</f>
        <v>13.743450000000001</v>
      </c>
      <c r="D19" s="9">
        <f>'[2]Ведомость'!H24/1000</f>
        <v>5.6206499999999995</v>
      </c>
      <c r="E19" s="9">
        <f>F19*1000/(Напряжение!F25*SQRT(3))</f>
        <v>180.21688441689392</v>
      </c>
      <c r="F19" s="9">
        <f>'[2]Ведомость'!K24/1000</f>
        <v>11.763150000000001</v>
      </c>
      <c r="G19" s="9">
        <f>'[2]Ведомость'!L24/1000</f>
        <v>0.3024</v>
      </c>
      <c r="H19" s="19"/>
      <c r="I19" s="13"/>
      <c r="J19" s="13"/>
      <c r="K19" s="13"/>
      <c r="L19" s="13"/>
      <c r="M19" s="13"/>
      <c r="N19" s="6"/>
    </row>
    <row r="20" spans="1:14" ht="15">
      <c r="A20" s="42">
        <f>'Нагрузка ежечасно'!A20</f>
        <v>40149.6666666667</v>
      </c>
      <c r="B20" s="9">
        <f>C20*1000/(Напряжение!D26*SQRT(3))</f>
        <v>195.3867539933569</v>
      </c>
      <c r="C20" s="9">
        <f>'[2]Ведомость'!G25/1000</f>
        <v>12.6273</v>
      </c>
      <c r="D20" s="9">
        <f>'[2]Ведомость'!H25/1000</f>
        <v>5.55765</v>
      </c>
      <c r="E20" s="9">
        <f>F20*1000/(Напряжение!F26*SQRT(3))</f>
        <v>128.46084734375916</v>
      </c>
      <c r="F20" s="9">
        <f>'[2]Ведомость'!K25/1000</f>
        <v>8.35275</v>
      </c>
      <c r="G20" s="9">
        <f>'[2]Ведомость'!L25/1000</f>
        <v>0.30555</v>
      </c>
      <c r="H20" s="19"/>
      <c r="I20" s="13"/>
      <c r="J20" s="13"/>
      <c r="K20" s="13"/>
      <c r="L20" s="13"/>
      <c r="M20" s="13"/>
      <c r="N20" s="6"/>
    </row>
    <row r="21" spans="1:14" ht="15">
      <c r="A21" s="42">
        <f>'Нагрузка ежечасно'!A21</f>
        <v>40148.7083333334</v>
      </c>
      <c r="B21" s="9">
        <f>C21*1000/(Напряжение!D27*SQRT(3))</f>
        <v>173.56171276129095</v>
      </c>
      <c r="C21" s="9">
        <f>'[2]Ведомость'!G26/1000</f>
        <v>11.22555</v>
      </c>
      <c r="D21" s="9">
        <f>'[2]Ведомость'!H26/1000</f>
        <v>4.4436</v>
      </c>
      <c r="E21" s="9">
        <f>F21*1000/(Напряжение!F27*SQRT(3))</f>
        <v>116.26957942473636</v>
      </c>
      <c r="F21" s="9">
        <f>'[2]Ведомость'!K26/1000</f>
        <v>7.56735</v>
      </c>
      <c r="G21" s="9">
        <f>'[2]Ведомость'!L26/1000</f>
        <v>1.30515</v>
      </c>
      <c r="H21" s="19"/>
      <c r="I21" s="13"/>
      <c r="J21" s="13"/>
      <c r="K21" s="13"/>
      <c r="L21" s="13"/>
      <c r="M21" s="13"/>
      <c r="N21" s="6"/>
    </row>
    <row r="22" spans="1:14" ht="15">
      <c r="A22" s="42">
        <f>'Нагрузка ежечасно'!A22</f>
        <v>40147.7500000001</v>
      </c>
      <c r="B22" s="9">
        <f>C22*1000/(Напряжение!D28*SQRT(3))</f>
        <v>203.76981725765464</v>
      </c>
      <c r="C22" s="9">
        <f>'[2]Ведомость'!G27/1000</f>
        <v>13.200599999999998</v>
      </c>
      <c r="D22" s="9">
        <f>'[2]Ведомость'!H27/1000</f>
        <v>4.820549999999999</v>
      </c>
      <c r="E22" s="9">
        <f>F22*1000/(Напряжение!F28*SQRT(3))</f>
        <v>169.13923567955553</v>
      </c>
      <c r="F22" s="9">
        <f>'[2]Ведомость'!K27/1000</f>
        <v>10.975650000000002</v>
      </c>
      <c r="G22" s="9">
        <f>'[2]Ведомость'!L27/1000</f>
        <v>0.008400000000000001</v>
      </c>
      <c r="H22" s="19"/>
      <c r="I22" s="13"/>
      <c r="J22" s="13"/>
      <c r="K22" s="13"/>
      <c r="L22" s="13"/>
      <c r="M22" s="13"/>
      <c r="N22" s="6"/>
    </row>
    <row r="23" spans="1:14" ht="15">
      <c r="A23" s="42">
        <f>'Нагрузка ежечасно'!A23</f>
        <v>40146.7916666668</v>
      </c>
      <c r="B23" s="9">
        <f>C23*1000/(Напряжение!D29*SQRT(3))</f>
        <v>207.13362017222116</v>
      </c>
      <c r="C23" s="9">
        <f>'[2]Ведомость'!G28/1000</f>
        <v>13.4673</v>
      </c>
      <c r="D23" s="9">
        <f>'[2]Ведомость'!H28/1000</f>
        <v>4.8594</v>
      </c>
      <c r="E23" s="9">
        <f>F23*1000/(Напряжение!F29*SQRT(3))</f>
        <v>161.52187117390062</v>
      </c>
      <c r="F23" s="9">
        <f>'[2]Ведомость'!K28/1000</f>
        <v>10.50105</v>
      </c>
      <c r="G23" s="9">
        <f>'[2]Ведомость'!L28/1000</f>
        <v>0.168</v>
      </c>
      <c r="H23" s="19"/>
      <c r="I23" s="13"/>
      <c r="J23" s="13"/>
      <c r="K23" s="13"/>
      <c r="L23" s="13"/>
      <c r="M23" s="13"/>
      <c r="N23" s="6"/>
    </row>
    <row r="24" spans="1:14" ht="15">
      <c r="A24" s="42">
        <f>'Нагрузка ежечасно'!A24</f>
        <v>40145.8333333334</v>
      </c>
      <c r="B24" s="9">
        <f>C24*1000/(Напряжение!D30*SQRT(3))</f>
        <v>198.2825676768455</v>
      </c>
      <c r="C24" s="9">
        <f>'[2]Ведомость'!G29/1000</f>
        <v>12.873</v>
      </c>
      <c r="D24" s="9">
        <f>'[2]Ведомость'!H29/1000</f>
        <v>4.9780500000000005</v>
      </c>
      <c r="E24" s="9">
        <f>F24*1000/(Напряжение!F30*SQRT(3))</f>
        <v>180.70492646279882</v>
      </c>
      <c r="F24" s="9">
        <f>'[2]Ведомость'!K29/1000</f>
        <v>11.79045</v>
      </c>
      <c r="G24" s="9">
        <f>'[2]Ведомость'!L29/1000</f>
        <v>0.1953</v>
      </c>
      <c r="H24" s="19"/>
      <c r="I24" s="13"/>
      <c r="J24" s="13"/>
      <c r="K24" s="13"/>
      <c r="L24" s="13"/>
      <c r="M24" s="13"/>
      <c r="N24" s="6"/>
    </row>
    <row r="25" spans="1:14" ht="15">
      <c r="A25" s="42">
        <f>'Нагрузка ежечасно'!A25</f>
        <v>40144.8750000001</v>
      </c>
      <c r="B25" s="9">
        <f>C25*1000/(Напряжение!D31*SQRT(3))</f>
        <v>198.04353668368722</v>
      </c>
      <c r="C25" s="9">
        <f>'[2]Ведомость'!G30/1000</f>
        <v>12.8961</v>
      </c>
      <c r="D25" s="9">
        <f>'[2]Ведомость'!H30/1000</f>
        <v>4.9780500000000005</v>
      </c>
      <c r="E25" s="9">
        <f>F25*1000/(Напряжение!F31*SQRT(3))</f>
        <v>189.2702757709008</v>
      </c>
      <c r="F25" s="9">
        <f>'[2]Ведомость'!K30/1000</f>
        <v>12.3816</v>
      </c>
      <c r="G25" s="9">
        <f>'[2]Ведомость'!L30/1000</f>
        <v>0.1554</v>
      </c>
      <c r="H25" s="19"/>
      <c r="I25" s="13"/>
      <c r="J25" s="13"/>
      <c r="K25" s="13"/>
      <c r="L25" s="13"/>
      <c r="M25" s="13"/>
      <c r="N25" s="6"/>
    </row>
    <row r="26" spans="1:14" ht="15">
      <c r="A26" s="42">
        <f>'Нагрузка ежечасно'!A26</f>
        <v>40143.9166666668</v>
      </c>
      <c r="B26" s="9">
        <f>C26*1000/(Напряжение!D32*SQRT(3))</f>
        <v>195.89625605037048</v>
      </c>
      <c r="C26" s="9">
        <f>'[2]Ведомость'!G31/1000</f>
        <v>12.76275</v>
      </c>
      <c r="D26" s="9">
        <f>'[2]Ведомость'!H31/1000</f>
        <v>5.06625</v>
      </c>
      <c r="E26" s="9">
        <f>F26*1000/(Напряжение!F32*SQRT(3))</f>
        <v>177.33058064596256</v>
      </c>
      <c r="F26" s="9">
        <f>'[2]Ведомость'!K31/1000</f>
        <v>11.65185</v>
      </c>
      <c r="G26" s="9">
        <f>'[2]Ведомость'!L31/1000</f>
        <v>0.030449999999999998</v>
      </c>
      <c r="H26" s="19"/>
      <c r="I26" s="13"/>
      <c r="J26" s="13"/>
      <c r="K26" s="13"/>
      <c r="L26" s="13"/>
      <c r="M26" s="13"/>
      <c r="N26" s="6"/>
    </row>
    <row r="27" spans="1:14" ht="15">
      <c r="A27" s="42">
        <f>'Нагрузка ежечасно'!A27</f>
        <v>40142.9583333334</v>
      </c>
      <c r="B27" s="9">
        <f>C27*1000/(Напряжение!D33*SQRT(3))</f>
        <v>185.9385887933787</v>
      </c>
      <c r="C27" s="9">
        <f>'[2]Ведомость'!G32/1000</f>
        <v>12.1485</v>
      </c>
      <c r="D27" s="9">
        <f>'[2]Ведомость'!H32/1000</f>
        <v>4.76175</v>
      </c>
      <c r="E27" s="9">
        <f>F27*1000/(Напряжение!F33*SQRT(3))</f>
        <v>181.60220797412995</v>
      </c>
      <c r="F27" s="9">
        <f>'[2]Ведомость'!K32/1000</f>
        <v>11.934299999999999</v>
      </c>
      <c r="G27" s="9">
        <f>'[2]Ведомость'!L32/1000</f>
        <v>0.42210000000000003</v>
      </c>
      <c r="H27" s="19"/>
      <c r="I27" s="13"/>
      <c r="J27" s="13"/>
      <c r="K27" s="13"/>
      <c r="L27" s="13"/>
      <c r="M27" s="13"/>
      <c r="N27" s="6"/>
    </row>
    <row r="28" spans="1:14" ht="15" customHeight="1">
      <c r="A28" s="42">
        <f>'Нагрузка ежечасно'!A28</f>
        <v>40142.0000000001</v>
      </c>
      <c r="B28" s="9">
        <f>C28*1000/(Напряжение!D34*SQRT(3))</f>
        <v>187.1833226035077</v>
      </c>
      <c r="C28" s="9">
        <f>'[2]Ведомость'!G33/1000</f>
        <v>12.243</v>
      </c>
      <c r="D28" s="9">
        <f>'[2]Ведомость'!H33/1000</f>
        <v>4.9161</v>
      </c>
      <c r="E28" s="9">
        <f>F28*1000/(Напряжение!F34*SQRT(3))</f>
        <v>167.88520111425655</v>
      </c>
      <c r="F28" s="9">
        <f>'[2]Ведомость'!K33/1000</f>
        <v>11.0481</v>
      </c>
      <c r="G28" s="9">
        <f>'[2]Ведомость'!L33/1000</f>
        <v>0.10394999999999999</v>
      </c>
      <c r="H28" s="19"/>
      <c r="I28" s="13"/>
      <c r="J28" s="13"/>
      <c r="K28" s="13"/>
      <c r="L28" s="13"/>
      <c r="M28" s="13"/>
      <c r="N28" s="6"/>
    </row>
    <row r="29" spans="1:14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>
      <c r="A30" s="16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>
      <c r="A31" s="44"/>
      <c r="B31" s="78" t="s">
        <v>11</v>
      </c>
      <c r="C31" s="83"/>
      <c r="D31" s="79"/>
      <c r="E31" s="80" t="s">
        <v>9</v>
      </c>
      <c r="F31" s="80"/>
      <c r="G31" s="78"/>
      <c r="H31" s="78" t="s">
        <v>10</v>
      </c>
      <c r="I31" s="83"/>
      <c r="J31" s="79"/>
      <c r="K31" s="80" t="s">
        <v>12</v>
      </c>
      <c r="L31" s="80"/>
      <c r="M31" s="78"/>
      <c r="N31" s="21"/>
    </row>
    <row r="32" spans="1:14" ht="15">
      <c r="A32" s="41" t="s">
        <v>0</v>
      </c>
      <c r="B32" s="8" t="s">
        <v>1</v>
      </c>
      <c r="C32" s="8" t="s">
        <v>7</v>
      </c>
      <c r="D32" s="8" t="s">
        <v>8</v>
      </c>
      <c r="E32" s="8" t="s">
        <v>1</v>
      </c>
      <c r="F32" s="8" t="s">
        <v>7</v>
      </c>
      <c r="G32" s="17" t="s">
        <v>8</v>
      </c>
      <c r="H32" s="8" t="s">
        <v>1</v>
      </c>
      <c r="I32" s="8" t="s">
        <v>7</v>
      </c>
      <c r="J32" s="8" t="s">
        <v>8</v>
      </c>
      <c r="K32" s="8" t="s">
        <v>1</v>
      </c>
      <c r="L32" s="8" t="s">
        <v>7</v>
      </c>
      <c r="M32" s="17" t="s">
        <v>8</v>
      </c>
      <c r="N32" s="22"/>
    </row>
    <row r="33" spans="1:14" ht="15">
      <c r="A33" s="42">
        <f aca="true" t="shared" si="0" ref="A33:A56">A5</f>
        <v>40164.041666666664</v>
      </c>
      <c r="B33" s="9">
        <f>C33/(Напряжение!B11*SQRT(3))*1000</f>
        <v>73.9576381527365</v>
      </c>
      <c r="C33" s="9">
        <f>'[2]Ведомость'!C10/1000</f>
        <v>0.843</v>
      </c>
      <c r="D33" s="9">
        <f>'[2]Ведомость'!D10/1000</f>
        <v>0.48960000000000004</v>
      </c>
      <c r="E33" s="9">
        <f>F33/(Напряжение!C11*SQRT(3))*1000</f>
        <v>90.4559528731748</v>
      </c>
      <c r="F33" s="9">
        <f>'[2]Ведомость'!E10/1000</f>
        <v>1.6815</v>
      </c>
      <c r="G33" s="9">
        <f>'[2]Ведомость'!F10/1000</f>
        <v>0.797</v>
      </c>
      <c r="H33" s="9">
        <f>I33/(Напряжение!E11*SQRT(3))*1000</f>
        <v>145.4187248410302</v>
      </c>
      <c r="I33" s="9">
        <f>'[2]Ведомость'!I10/1000</f>
        <v>2.708</v>
      </c>
      <c r="J33" s="9">
        <f>'[2]Ведомость'!J10/1000</f>
        <v>0.9385</v>
      </c>
      <c r="K33" s="9">
        <f>L33/(Напряжение!G11*SQRT(3))*1000</f>
        <v>164.71560709973988</v>
      </c>
      <c r="L33" s="9">
        <f>'[2]Ведомость'!M10/1000</f>
        <v>1.8782999999999999</v>
      </c>
      <c r="M33" s="9">
        <f>'[2]Ведомость'!N10/1000</f>
        <v>0.6902999999999999</v>
      </c>
      <c r="N33" s="23"/>
    </row>
    <row r="34" spans="1:14" ht="15">
      <c r="A34" s="42">
        <f t="shared" si="0"/>
        <v>40163.083333333336</v>
      </c>
      <c r="B34" s="9">
        <f>C34/(Напряжение!B12*SQRT(3))*1000</f>
        <v>76.61416769535565</v>
      </c>
      <c r="C34" s="9">
        <f>'[2]Ведомость'!C11/1000</f>
        <v>0.8765999999999999</v>
      </c>
      <c r="D34" s="9">
        <f>'[2]Ведомость'!D11/1000</f>
        <v>0.5013</v>
      </c>
      <c r="E34" s="9">
        <f>F34/(Напряжение!C12*SQRT(3))*1000</f>
        <v>88.29407714132122</v>
      </c>
      <c r="F34" s="9">
        <f>'[2]Ведомость'!E11/1000</f>
        <v>1.651</v>
      </c>
      <c r="G34" s="9">
        <f>'[2]Ведомость'!F11/1000</f>
        <v>0.793</v>
      </c>
      <c r="H34" s="9">
        <f>I34/(Напряжение!E12*SQRT(3))*1000</f>
        <v>149.6737527506745</v>
      </c>
      <c r="I34" s="9">
        <f>'[2]Ведомость'!I11/1000</f>
        <v>2.811</v>
      </c>
      <c r="J34" s="9">
        <f>'[2]Ведомость'!J11/1000</f>
        <v>0.9345</v>
      </c>
      <c r="K34" s="9">
        <f>L34/(Напряжение!G12*SQRT(3))*1000</f>
        <v>173.24777342922982</v>
      </c>
      <c r="L34" s="9">
        <f>'[2]Ведомость'!M11/1000</f>
        <v>1.97865</v>
      </c>
      <c r="M34" s="9">
        <f>'[2]Ведомость'!N11/1000</f>
        <v>0.68535</v>
      </c>
      <c r="N34" s="23"/>
    </row>
    <row r="35" spans="1:14" ht="15">
      <c r="A35" s="42">
        <f t="shared" si="0"/>
        <v>40162.125</v>
      </c>
      <c r="B35" s="9">
        <f>C35/(Напряжение!B13*SQRT(3))*1000</f>
        <v>91.89590172284689</v>
      </c>
      <c r="C35" s="9">
        <f>'[2]Ведомость'!C12/1000</f>
        <v>1.05</v>
      </c>
      <c r="D35" s="9">
        <f>'[2]Ведомость'!D12/1000</f>
        <v>0.4929</v>
      </c>
      <c r="E35" s="9">
        <f>F35/(Напряжение!C13*SQRT(3))*1000</f>
        <v>89.3261182978954</v>
      </c>
      <c r="F35" s="9">
        <f>'[2]Ведомость'!E12/1000</f>
        <v>1.667</v>
      </c>
      <c r="G35" s="9">
        <f>'[2]Ведомость'!F12/1000</f>
        <v>0.7725</v>
      </c>
      <c r="H35" s="9">
        <f>I35/(Напряжение!E13*SQRT(3))*1000</f>
        <v>169.6944161236587</v>
      </c>
      <c r="I35" s="9">
        <f>'[2]Ведомость'!I12/1000</f>
        <v>3.193</v>
      </c>
      <c r="J35" s="9">
        <f>'[2]Ведомость'!J12/1000</f>
        <v>0.9365</v>
      </c>
      <c r="K35" s="9">
        <f>L35/(Напряжение!G13*SQRT(3))*1000</f>
        <v>212.3911144792441</v>
      </c>
      <c r="L35" s="9">
        <f>'[2]Ведомость'!M12/1000</f>
        <v>2.42595</v>
      </c>
      <c r="M35" s="9">
        <f>'[2]Ведомость'!N12/1000</f>
        <v>0.6822</v>
      </c>
      <c r="N35" s="23"/>
    </row>
    <row r="36" spans="1:14" ht="15">
      <c r="A36" s="42">
        <f t="shared" si="0"/>
        <v>40161.1666666667</v>
      </c>
      <c r="B36" s="9">
        <f>C36/(Напряжение!B14*SQRT(3))*1000</f>
        <v>115.72413133309053</v>
      </c>
      <c r="C36" s="9">
        <f>'[2]Ведомость'!C13/1000</f>
        <v>1.3209000000000002</v>
      </c>
      <c r="D36" s="9">
        <f>'[2]Ведомость'!D13/1000</f>
        <v>0.5229</v>
      </c>
      <c r="E36" s="9">
        <f>F36/(Напряжение!C14*SQRT(3))*1000</f>
        <v>92.26582277055061</v>
      </c>
      <c r="F36" s="9">
        <f>'[2]Ведомость'!E13/1000</f>
        <v>1.72</v>
      </c>
      <c r="G36" s="9">
        <f>'[2]Ведомость'!F13/1000</f>
        <v>0.7695</v>
      </c>
      <c r="H36" s="9">
        <f>I36/(Напряжение!E14*SQRT(3))*1000</f>
        <v>186.2355448061862</v>
      </c>
      <c r="I36" s="9">
        <f>'[2]Ведомость'!I13/1000</f>
        <v>3.491</v>
      </c>
      <c r="J36" s="9">
        <f>'[2]Ведомость'!J13/1000</f>
        <v>0.951</v>
      </c>
      <c r="K36" s="9">
        <f>L36/(Напряжение!G14*SQRT(3))*1000</f>
        <v>255.07557472974418</v>
      </c>
      <c r="L36" s="9">
        <f>'[2]Ведомость'!M13/1000</f>
        <v>2.9061</v>
      </c>
      <c r="M36" s="9">
        <f>'[2]Ведомость'!N13/1000</f>
        <v>0.7128</v>
      </c>
      <c r="N36" s="23"/>
    </row>
    <row r="37" spans="1:14" ht="15">
      <c r="A37" s="42">
        <f t="shared" si="0"/>
        <v>40160.2083333334</v>
      </c>
      <c r="B37" s="9">
        <f>C37/(Напряжение!B15*SQRT(3))*1000</f>
        <v>142.46916174674044</v>
      </c>
      <c r="C37" s="9">
        <f>'[2]Ведомость'!C14/1000</f>
        <v>1.623</v>
      </c>
      <c r="D37" s="9">
        <f>'[2]Ведомость'!D14/1000</f>
        <v>0.6948</v>
      </c>
      <c r="E37" s="9">
        <f>F37/(Напряжение!C15*SQRT(3))*1000</f>
        <v>93.44913476778027</v>
      </c>
      <c r="F37" s="9">
        <f>'[2]Ведомость'!E14/1000</f>
        <v>1.733</v>
      </c>
      <c r="G37" s="9">
        <f>'[2]Ведомость'!F14/1000</f>
        <v>0.7955</v>
      </c>
      <c r="H37" s="9">
        <f>I37/(Напряжение!E15*SQRT(3))*1000</f>
        <v>190.1384782325863</v>
      </c>
      <c r="I37" s="9">
        <f>'[2]Ведомость'!I14/1000</f>
        <v>3.563</v>
      </c>
      <c r="J37" s="9">
        <f>'[2]Ведомость'!J14/1000</f>
        <v>0.9675</v>
      </c>
      <c r="K37" s="9">
        <f>L37/(Напряжение!G15*SQRT(3))*1000</f>
        <v>249.8773672870895</v>
      </c>
      <c r="L37" s="9">
        <f>'[2]Ведомость'!M14/1000</f>
        <v>2.83635</v>
      </c>
      <c r="M37" s="9">
        <f>'[2]Ведомость'!N14/1000</f>
        <v>0.7218</v>
      </c>
      <c r="N37" s="23"/>
    </row>
    <row r="38" spans="1:14" ht="15">
      <c r="A38" s="42">
        <f t="shared" si="0"/>
        <v>40159.25</v>
      </c>
      <c r="B38" s="9">
        <f>C38/(Напряжение!B16*SQRT(3))*1000</f>
        <v>167.60370070525502</v>
      </c>
      <c r="C38" s="9">
        <f>'[2]Ведомость'!C15/1000</f>
        <v>1.8978000000000002</v>
      </c>
      <c r="D38" s="9">
        <f>'[2]Ведомость'!D15/1000</f>
        <v>0.759</v>
      </c>
      <c r="E38" s="9">
        <f>F38/(Напряжение!C16*SQRT(3))*1000</f>
        <v>97.44606801594715</v>
      </c>
      <c r="F38" s="9">
        <f>'[2]Ведомость'!E15/1000</f>
        <v>1.799</v>
      </c>
      <c r="G38" s="9">
        <f>'[2]Ведомость'!F15/1000</f>
        <v>0.8625</v>
      </c>
      <c r="H38" s="9">
        <f>I38/(Напряжение!E16*SQRT(3))*1000</f>
        <v>213.16585494475316</v>
      </c>
      <c r="I38" s="9">
        <f>'[2]Ведомость'!I15/1000</f>
        <v>3.9735</v>
      </c>
      <c r="J38" s="9">
        <f>'[2]Ведомость'!J15/1000</f>
        <v>1.1655</v>
      </c>
      <c r="K38" s="9">
        <f>L38/(Напряжение!G16*SQRT(3))*1000</f>
        <v>258.34249461825107</v>
      </c>
      <c r="L38" s="9">
        <f>'[2]Ведомость'!M15/1000</f>
        <v>2.9254499999999997</v>
      </c>
      <c r="M38" s="9">
        <f>'[2]Ведомость'!N15/1000</f>
        <v>0.7308</v>
      </c>
      <c r="N38" s="23"/>
    </row>
    <row r="39" spans="1:14" ht="15">
      <c r="A39" s="42">
        <f t="shared" si="0"/>
        <v>40158.2916666667</v>
      </c>
      <c r="B39" s="9">
        <f>C39/(Напряжение!B17*SQRT(3))*1000</f>
        <v>164.85833684775525</v>
      </c>
      <c r="C39" s="9">
        <f>'[2]Ведомость'!C16/1000</f>
        <v>1.8576</v>
      </c>
      <c r="D39" s="9">
        <f>'[2]Ведомость'!D16/1000</f>
        <v>0.6987000000000001</v>
      </c>
      <c r="E39" s="9">
        <f>F39/(Напряжение!C17*SQRT(3))*1000</f>
        <v>99.92753561586848</v>
      </c>
      <c r="F39" s="9">
        <f>'[2]Ведомость'!E16/1000</f>
        <v>1.8455</v>
      </c>
      <c r="G39" s="9">
        <f>'[2]Ведомость'!F16/1000</f>
        <v>0.832</v>
      </c>
      <c r="H39" s="9">
        <f>I39/(Напряжение!E17*SQRT(3))*1000</f>
        <v>210.3223236033535</v>
      </c>
      <c r="I39" s="9">
        <f>'[2]Ведомость'!I16/1000</f>
        <v>3.9075</v>
      </c>
      <c r="J39" s="9">
        <f>'[2]Ведомость'!J16/1000</f>
        <v>1.135</v>
      </c>
      <c r="K39" s="9">
        <f>L39/(Напряжение!G17*SQRT(3))*1000</f>
        <v>255.59257597934504</v>
      </c>
      <c r="L39" s="9">
        <f>'[2]Ведомость'!M16/1000</f>
        <v>2.8764</v>
      </c>
      <c r="M39" s="9">
        <f>'[2]Ведомость'!N16/1000</f>
        <v>0.6902999999999999</v>
      </c>
      <c r="N39" s="23"/>
    </row>
    <row r="40" spans="1:14" ht="15">
      <c r="A40" s="42">
        <f t="shared" si="0"/>
        <v>40157.3333333334</v>
      </c>
      <c r="B40" s="9">
        <f>C40/(Напряжение!B18*SQRT(3))*1000</f>
        <v>156.2278791450738</v>
      </c>
      <c r="C40" s="9">
        <f>'[2]Ведомость'!C17/1000</f>
        <v>1.7601</v>
      </c>
      <c r="D40" s="9">
        <f>'[2]Ведомость'!D17/1000</f>
        <v>0.6909000000000001</v>
      </c>
      <c r="E40" s="9">
        <f>F40/(Напряжение!C18*SQRT(3))*1000</f>
        <v>101.2594789218171</v>
      </c>
      <c r="F40" s="9">
        <f>'[2]Ведомость'!E17/1000</f>
        <v>1.8645</v>
      </c>
      <c r="G40" s="9">
        <f>'[2]Ведомость'!F17/1000</f>
        <v>0.818</v>
      </c>
      <c r="H40" s="9">
        <f>I40/(Напряжение!E18*SQRT(3))*1000</f>
        <v>206.7018669445823</v>
      </c>
      <c r="I40" s="9">
        <f>'[2]Ведомость'!I17/1000</f>
        <v>3.8485</v>
      </c>
      <c r="J40" s="9">
        <f>'[2]Ведомость'!J17/1000</f>
        <v>1.086</v>
      </c>
      <c r="K40" s="9">
        <f>L40/(Напряжение!G18*SQRT(3))*1000</f>
        <v>244.6030875623827</v>
      </c>
      <c r="L40" s="9">
        <f>'[2]Ведомость'!M17/1000</f>
        <v>2.7549</v>
      </c>
      <c r="M40" s="9">
        <f>'[2]Ведомость'!N17/1000</f>
        <v>0.67815</v>
      </c>
      <c r="N40" s="23"/>
    </row>
    <row r="41" spans="1:14" ht="15">
      <c r="A41" s="42">
        <f t="shared" si="0"/>
        <v>40156.375</v>
      </c>
      <c r="B41" s="9">
        <f>C41/(Напряжение!B19*SQRT(3))*1000</f>
        <v>150.02822194294058</v>
      </c>
      <c r="C41" s="9">
        <f>'[2]Ведомость'!C18/1000</f>
        <v>1.6881</v>
      </c>
      <c r="D41" s="9">
        <f>'[2]Ведомость'!D18/1000</f>
        <v>0.5582999999999999</v>
      </c>
      <c r="E41" s="9">
        <f>F41/(Напряжение!C19*SQRT(3))*1000</f>
        <v>92.23032074652077</v>
      </c>
      <c r="F41" s="9">
        <f>'[2]Ведомость'!E18/1000</f>
        <v>1.6945</v>
      </c>
      <c r="G41" s="9">
        <f>'[2]Ведомость'!F18/1000</f>
        <v>0.728</v>
      </c>
      <c r="H41" s="9">
        <f>I41/(Напряжение!E19*SQRT(3))*1000</f>
        <v>208.17775629187068</v>
      </c>
      <c r="I41" s="9">
        <f>'[2]Ведомость'!I18/1000</f>
        <v>3.8515</v>
      </c>
      <c r="J41" s="9">
        <f>'[2]Ведомость'!J18/1000</f>
        <v>1.0625</v>
      </c>
      <c r="K41" s="9">
        <f>L41/(Напряжение!G19*SQRT(3))*1000</f>
        <v>252.36179111260822</v>
      </c>
      <c r="L41" s="9">
        <f>'[2]Ведомость'!M18/1000</f>
        <v>2.8386</v>
      </c>
      <c r="M41" s="9">
        <f>'[2]Ведомость'!N18/1000</f>
        <v>0.70515</v>
      </c>
      <c r="N41" s="23"/>
    </row>
    <row r="42" spans="1:14" ht="15">
      <c r="A42" s="42">
        <f t="shared" si="0"/>
        <v>40155.4166666667</v>
      </c>
      <c r="B42" s="9">
        <f>C42/(Напряжение!B20*SQRT(3))*1000</f>
        <v>156.99397946117253</v>
      </c>
      <c r="C42" s="9">
        <f>'[2]Ведомость'!C19/1000</f>
        <v>1.7721</v>
      </c>
      <c r="D42" s="9">
        <f>'[2]Ведомость'!D19/1000</f>
        <v>0.6945</v>
      </c>
      <c r="E42" s="9">
        <f>F42/(Напряжение!C20*SQRT(3))*1000</f>
        <v>104.3099976656114</v>
      </c>
      <c r="F42" s="9">
        <f>'[2]Ведомость'!E19/1000</f>
        <v>1.9165</v>
      </c>
      <c r="G42" s="9">
        <f>'[2]Ведомость'!F19/1000</f>
        <v>0.848</v>
      </c>
      <c r="H42" s="9">
        <f>I42/(Напряжение!E20*SQRT(3))*1000</f>
        <v>205.2294334676242</v>
      </c>
      <c r="I42" s="9">
        <f>'[2]Ведомость'!I19/1000</f>
        <v>3.809</v>
      </c>
      <c r="J42" s="9">
        <f>'[2]Ведомость'!J19/1000</f>
        <v>1.1475</v>
      </c>
      <c r="K42" s="9">
        <f>L42/(Напряжение!G20*SQRT(3))*1000</f>
        <v>245.7417844078646</v>
      </c>
      <c r="L42" s="9">
        <f>'[2]Ведомость'!M19/1000</f>
        <v>2.76975</v>
      </c>
      <c r="M42" s="9">
        <f>'[2]Ведомость'!N19/1000</f>
        <v>0.7065</v>
      </c>
      <c r="N42" s="23"/>
    </row>
    <row r="43" spans="1:14" ht="15">
      <c r="A43" s="42">
        <f t="shared" si="0"/>
        <v>40154.4583333334</v>
      </c>
      <c r="B43" s="9">
        <f>C43/(Напряжение!B21*SQRT(3))*1000</f>
        <v>162.72078857855294</v>
      </c>
      <c r="C43" s="9">
        <f>'[2]Ведомость'!C20/1000</f>
        <v>1.8387</v>
      </c>
      <c r="D43" s="9">
        <f>'[2]Ведомость'!D20/1000</f>
        <v>0.8217000000000001</v>
      </c>
      <c r="E43" s="9">
        <f>F43/(Напряжение!C21*SQRT(3))*1000</f>
        <v>92.62128519282419</v>
      </c>
      <c r="F43" s="9">
        <f>'[2]Ведомость'!E20/1000</f>
        <v>1.7025</v>
      </c>
      <c r="G43" s="9">
        <f>'[2]Ведомость'!F20/1000</f>
        <v>0.7505</v>
      </c>
      <c r="H43" s="9">
        <f>I43/(Напряжение!E21*SQRT(3))*1000</f>
        <v>200.33430434336063</v>
      </c>
      <c r="I43" s="9">
        <f>'[2]Ведомость'!I20/1000</f>
        <v>3.7275</v>
      </c>
      <c r="J43" s="9">
        <f>'[2]Ведомость'!J20/1000</f>
        <v>1.0545</v>
      </c>
      <c r="K43" s="9">
        <f>L43/(Напряжение!G21*SQRT(3))*1000</f>
        <v>235.54334800969926</v>
      </c>
      <c r="L43" s="9">
        <f>'[2]Ведомость'!M20/1000</f>
        <v>2.6563499999999998</v>
      </c>
      <c r="M43" s="9">
        <f>'[2]Ведомость'!N20/1000</f>
        <v>0.6574500000000001</v>
      </c>
      <c r="N43" s="23"/>
    </row>
    <row r="44" spans="1:14" ht="15">
      <c r="A44" s="42">
        <f t="shared" si="0"/>
        <v>40153.5000000001</v>
      </c>
      <c r="B44" s="9">
        <f>C44/(Напряжение!B22*SQRT(3))*1000</f>
        <v>181.88616593392166</v>
      </c>
      <c r="C44" s="9">
        <f>'[2]Ведомость'!C21/1000</f>
        <v>2.0484</v>
      </c>
      <c r="D44" s="9">
        <f>'[2]Ведомость'!D21/1000</f>
        <v>1.2801</v>
      </c>
      <c r="E44" s="9">
        <f>F44/(Напряжение!C22*SQRT(3))*1000</f>
        <v>97.96195035872098</v>
      </c>
      <c r="F44" s="9">
        <f>'[2]Ведомость'!E21/1000</f>
        <v>1.799</v>
      </c>
      <c r="G44" s="9">
        <f>'[2]Ведомость'!F21/1000</f>
        <v>0.797</v>
      </c>
      <c r="H44" s="9">
        <f>I44/(Напряжение!E22*SQRT(3))*1000</f>
        <v>198.6763764591406</v>
      </c>
      <c r="I44" s="9">
        <f>'[2]Ведомость'!I21/1000</f>
        <v>3.694</v>
      </c>
      <c r="J44" s="9">
        <f>'[2]Ведомость'!J21/1000</f>
        <v>1.0395</v>
      </c>
      <c r="K44" s="9">
        <f>L44/(Напряжение!G22*SQRT(3))*1000</f>
        <v>232.99013955615754</v>
      </c>
      <c r="L44" s="9">
        <f>'[2]Ведомость'!M21/1000</f>
        <v>2.6244</v>
      </c>
      <c r="M44" s="9">
        <f>'[2]Ведомость'!N21/1000</f>
        <v>0.6493499999999999</v>
      </c>
      <c r="N44" s="23"/>
    </row>
    <row r="45" spans="1:14" ht="15">
      <c r="A45" s="42">
        <f t="shared" si="0"/>
        <v>40152.5416666667</v>
      </c>
      <c r="B45" s="9">
        <f>C45/(Напряжение!B23*SQRT(3))*1000</f>
        <v>148.77557113721676</v>
      </c>
      <c r="C45" s="9">
        <f>'[2]Ведомость'!C22/1000</f>
        <v>1.6608</v>
      </c>
      <c r="D45" s="9">
        <f>'[2]Ведомость'!D22/1000</f>
        <v>0.7827000000000001</v>
      </c>
      <c r="E45" s="9">
        <f>F45/(Напряжение!C23*SQRT(3))*1000</f>
        <v>95.94527967967534</v>
      </c>
      <c r="F45" s="9">
        <f>'[2]Ведомость'!E22/1000</f>
        <v>1.766</v>
      </c>
      <c r="G45" s="9">
        <f>'[2]Ведомость'!F22/1000</f>
        <v>0.7385</v>
      </c>
      <c r="H45" s="9">
        <f>I45/(Напряжение!E23*SQRT(3))*1000</f>
        <v>202.61821492138077</v>
      </c>
      <c r="I45" s="9">
        <f>'[2]Ведомость'!I22/1000</f>
        <v>3.7535</v>
      </c>
      <c r="J45" s="9">
        <f>'[2]Ведомость'!J22/1000</f>
        <v>1.067</v>
      </c>
      <c r="K45" s="9">
        <f>L45/(Напряжение!G23*SQRT(3))*1000</f>
        <v>245.79832604272517</v>
      </c>
      <c r="L45" s="9">
        <f>'[2]Ведомость'!M22/1000</f>
        <v>2.7684</v>
      </c>
      <c r="M45" s="9">
        <f>'[2]Ведомость'!N22/1000</f>
        <v>0.7002</v>
      </c>
      <c r="N45" s="23"/>
    </row>
    <row r="46" spans="1:14" ht="15">
      <c r="A46" s="42">
        <f t="shared" si="0"/>
        <v>40151.5833333334</v>
      </c>
      <c r="B46" s="9">
        <f>C46/(Напряжение!B24*SQRT(3))*1000</f>
        <v>109.09670611145526</v>
      </c>
      <c r="C46" s="9">
        <f>'[2]Ведомость'!C23/1000</f>
        <v>1.2195</v>
      </c>
      <c r="D46" s="9">
        <f>'[2]Ведомость'!D23/1000</f>
        <v>0.4935</v>
      </c>
      <c r="E46" s="9">
        <f>F46/(Напряжение!C24*SQRT(3))*1000</f>
        <v>94.96104532771011</v>
      </c>
      <c r="F46" s="9">
        <f>'[2]Ведомость'!E23/1000</f>
        <v>1.748</v>
      </c>
      <c r="G46" s="9">
        <f>'[2]Ведомость'!F23/1000</f>
        <v>0.6835</v>
      </c>
      <c r="H46" s="9">
        <f>I46/(Напряжение!E24*SQRT(3))*1000</f>
        <v>214.0527001635743</v>
      </c>
      <c r="I46" s="9">
        <f>'[2]Ведомость'!I23/1000</f>
        <v>3.964</v>
      </c>
      <c r="J46" s="9">
        <f>'[2]Ведомость'!J23/1000</f>
        <v>1.083</v>
      </c>
      <c r="K46" s="9">
        <f>L46/(Напряжение!G24*SQRT(3))*1000</f>
        <v>253.5894663424234</v>
      </c>
      <c r="L46" s="9">
        <f>'[2]Ведомость'!M23/1000</f>
        <v>2.85705</v>
      </c>
      <c r="M46" s="9">
        <f>'[2]Ведомость'!N23/1000</f>
        <v>0.7006500000000001</v>
      </c>
      <c r="N46" s="23"/>
    </row>
    <row r="47" spans="1:14" ht="15">
      <c r="A47" s="42">
        <f t="shared" si="0"/>
        <v>40150.6250000001</v>
      </c>
      <c r="B47" s="9">
        <f>C47/(Напряжение!B25*SQRT(3))*1000</f>
        <v>122.78540182059653</v>
      </c>
      <c r="C47" s="9">
        <f>'[2]Ведомость'!C24/1000</f>
        <v>1.3893000000000002</v>
      </c>
      <c r="D47" s="9">
        <f>'[2]Ведомость'!D24/1000</f>
        <v>0.5175</v>
      </c>
      <c r="E47" s="9">
        <f>F47/(Напряжение!C25*SQRT(3))*1000</f>
        <v>103.43825728916894</v>
      </c>
      <c r="F47" s="9">
        <f>'[2]Ведомость'!E24/1000</f>
        <v>1.9065</v>
      </c>
      <c r="G47" s="9">
        <f>'[2]Ведомость'!F24/1000</f>
        <v>0.711</v>
      </c>
      <c r="H47" s="9">
        <f>I47/(Напряжение!E25*SQRT(3))*1000</f>
        <v>236.6518559273674</v>
      </c>
      <c r="I47" s="9">
        <f>'[2]Ведомость'!I24/1000</f>
        <v>4.3735</v>
      </c>
      <c r="J47" s="9">
        <f>'[2]Ведомость'!J24/1000</f>
        <v>1.097</v>
      </c>
      <c r="K47" s="9">
        <f>L47/(Напряжение!G25*SQRT(3))*1000</f>
        <v>299.7542875355339</v>
      </c>
      <c r="L47" s="9">
        <f>'[2]Ведомость'!M24/1000</f>
        <v>3.37545</v>
      </c>
      <c r="M47" s="9">
        <f>'[2]Ведомость'!N24/1000</f>
        <v>0.75735</v>
      </c>
      <c r="N47" s="23"/>
    </row>
    <row r="48" spans="1:14" ht="15">
      <c r="A48" s="42">
        <f t="shared" si="0"/>
        <v>40149.6666666667</v>
      </c>
      <c r="B48" s="9">
        <f>C48/(Напряжение!B26*SQRT(3))*1000</f>
        <v>121.79250060218298</v>
      </c>
      <c r="C48" s="9">
        <f>'[2]Ведомость'!C25/1000</f>
        <v>1.3743</v>
      </c>
      <c r="D48" s="9">
        <f>'[2]Ведомость'!D25/1000</f>
        <v>0.504</v>
      </c>
      <c r="E48" s="9">
        <f>F48/(Напряжение!C26*SQRT(3))*1000</f>
        <v>102.29963154185342</v>
      </c>
      <c r="F48" s="9">
        <f>'[2]Ведомость'!E25/1000</f>
        <v>1.881</v>
      </c>
      <c r="G48" s="9">
        <f>'[2]Ведомость'!F25/1000</f>
        <v>0.7575</v>
      </c>
      <c r="H48" s="9">
        <f>I48/(Напряжение!E26*SQRT(3))*1000</f>
        <v>238.711666095723</v>
      </c>
      <c r="I48" s="9">
        <f>'[2]Ведомость'!I25/1000</f>
        <v>4.4235</v>
      </c>
      <c r="J48" s="9">
        <f>'[2]Ведомость'!J25/1000</f>
        <v>1.1055</v>
      </c>
      <c r="K48" s="9">
        <f>L48/(Напряжение!G26*SQRT(3))*1000</f>
        <v>308.532105538154</v>
      </c>
      <c r="L48" s="9">
        <f>'[2]Ведомость'!M25/1000</f>
        <v>3.4686</v>
      </c>
      <c r="M48" s="9">
        <f>'[2]Ведомость'!N25/1000</f>
        <v>0.7695</v>
      </c>
      <c r="N48" s="23"/>
    </row>
    <row r="49" spans="1:14" ht="15">
      <c r="A49" s="42">
        <f t="shared" si="0"/>
        <v>40148.7083333334</v>
      </c>
      <c r="B49" s="9">
        <f>C49/(Напряжение!B27*SQRT(3))*1000</f>
        <v>120.5103473700798</v>
      </c>
      <c r="C49" s="9">
        <f>'[2]Ведомость'!C26/1000</f>
        <v>1.3605</v>
      </c>
      <c r="D49" s="9">
        <f>'[2]Ведомость'!D26/1000</f>
        <v>0.495</v>
      </c>
      <c r="E49" s="9">
        <f>F49/(Напряжение!C27*SQRT(3))*1000</f>
        <v>110.19173416308244</v>
      </c>
      <c r="F49" s="9">
        <f>'[2]Ведомость'!E26/1000</f>
        <v>2.0195</v>
      </c>
      <c r="G49" s="9">
        <f>'[2]Ведомость'!F26/1000</f>
        <v>0.8525</v>
      </c>
      <c r="H49" s="9">
        <f>I49/(Напряжение!E27*SQRT(3))*1000</f>
        <v>236.18851452231667</v>
      </c>
      <c r="I49" s="9">
        <f>'[2]Ведомость'!I26/1000</f>
        <v>4.3785</v>
      </c>
      <c r="J49" s="9">
        <f>'[2]Ведомость'!J26/1000</f>
        <v>1.0675</v>
      </c>
      <c r="K49" s="9">
        <f>L49/(Напряжение!G27*SQRT(3))*1000</f>
        <v>306.02136984502346</v>
      </c>
      <c r="L49" s="9">
        <f>'[2]Ведомость'!M26/1000</f>
        <v>3.4393500000000006</v>
      </c>
      <c r="M49" s="9">
        <f>'[2]Ведомость'!N26/1000</f>
        <v>0.76095</v>
      </c>
      <c r="N49" s="23"/>
    </row>
    <row r="50" spans="1:14" ht="15">
      <c r="A50" s="42">
        <f t="shared" si="0"/>
        <v>40147.7500000001</v>
      </c>
      <c r="B50" s="9">
        <f>C50/(Напряжение!B28*SQRT(3))*1000</f>
        <v>114.62817408531731</v>
      </c>
      <c r="C50" s="9">
        <f>'[2]Ведомость'!C27/1000</f>
        <v>1.2942</v>
      </c>
      <c r="D50" s="9">
        <f>'[2]Ведомость'!D27/1000</f>
        <v>0.49110000000000004</v>
      </c>
      <c r="E50" s="9">
        <f>F50/(Напряжение!C28*SQRT(3))*1000</f>
        <v>103.94149070649911</v>
      </c>
      <c r="F50" s="9">
        <f>'[2]Ведомость'!E27/1000</f>
        <v>1.9105</v>
      </c>
      <c r="G50" s="9">
        <f>'[2]Ведомость'!F27/1000</f>
        <v>0.7985</v>
      </c>
      <c r="H50" s="9">
        <f>I50/(Напряжение!E28*SQRT(3))*1000</f>
        <v>231.09070431828104</v>
      </c>
      <c r="I50" s="9">
        <f>'[2]Ведомость'!I27/1000</f>
        <v>4.273</v>
      </c>
      <c r="J50" s="9">
        <f>'[2]Ведомость'!J27/1000</f>
        <v>1.1055</v>
      </c>
      <c r="K50" s="9">
        <f>L50/(Напряжение!G28*SQRT(3))*1000</f>
        <v>300.53307985947896</v>
      </c>
      <c r="L50" s="9">
        <f>'[2]Ведомость'!M27/1000</f>
        <v>3.3777</v>
      </c>
      <c r="M50" s="9">
        <f>'[2]Ведомость'!N27/1000</f>
        <v>0.7577999999999999</v>
      </c>
      <c r="N50" s="23"/>
    </row>
    <row r="51" spans="1:14" ht="15">
      <c r="A51" s="42">
        <f t="shared" si="0"/>
        <v>40146.7916666668</v>
      </c>
      <c r="B51" s="9">
        <f>C51/(Напряжение!B29*SQRT(3))*1000</f>
        <v>105.96079485998969</v>
      </c>
      <c r="C51" s="9">
        <f>'[2]Ведомость'!C28/1000</f>
        <v>1.197</v>
      </c>
      <c r="D51" s="9">
        <f>'[2]Ведомость'!D28/1000</f>
        <v>0.4809</v>
      </c>
      <c r="E51" s="9">
        <f>F51/(Напряжение!C29*SQRT(3))*1000</f>
        <v>105.17376853962197</v>
      </c>
      <c r="F51" s="9">
        <f>'[2]Ведомость'!E28/1000</f>
        <v>1.9395</v>
      </c>
      <c r="G51" s="9">
        <f>'[2]Ведомость'!F28/1000</f>
        <v>0.831</v>
      </c>
      <c r="H51" s="9">
        <f>I51/(Напряжение!E29*SQRT(3))*1000</f>
        <v>213.6818656042768</v>
      </c>
      <c r="I51" s="9">
        <f>'[2]Ведомость'!I28/1000</f>
        <v>3.9605</v>
      </c>
      <c r="J51" s="9">
        <f>'[2]Ведомость'!J28/1000</f>
        <v>1.0765</v>
      </c>
      <c r="K51" s="9">
        <f>L51/(Напряжение!G29*SQRT(3))*1000</f>
        <v>274.1696907059834</v>
      </c>
      <c r="L51" s="9">
        <f>'[2]Ведомость'!M28/1000</f>
        <v>3.0852</v>
      </c>
      <c r="M51" s="9">
        <f>'[2]Ведомость'!N28/1000</f>
        <v>0.7335</v>
      </c>
      <c r="N51" s="23"/>
    </row>
    <row r="52" spans="1:14" ht="15">
      <c r="A52" s="42">
        <f t="shared" si="0"/>
        <v>40145.8333333334</v>
      </c>
      <c r="B52" s="9">
        <f>C52/(Напряжение!B30*SQRT(3))*1000</f>
        <v>91.93249094282939</v>
      </c>
      <c r="C52" s="9">
        <f>'[2]Ведомость'!C29/1000</f>
        <v>1.0404</v>
      </c>
      <c r="D52" s="9">
        <f>'[2]Ведомость'!D29/1000</f>
        <v>0.4725</v>
      </c>
      <c r="E52" s="9">
        <f>F52/(Напряжение!C30*SQRT(3))*1000</f>
        <v>100.11043355877587</v>
      </c>
      <c r="F52" s="9">
        <f>'[2]Ведомость'!E29/1000</f>
        <v>1.8445</v>
      </c>
      <c r="G52" s="9">
        <f>'[2]Ведомость'!F29/1000</f>
        <v>0.806</v>
      </c>
      <c r="H52" s="9">
        <f>I52/(Напряжение!E30*SQRT(3))*1000</f>
        <v>194.8254008030709</v>
      </c>
      <c r="I52" s="9">
        <f>'[2]Ведомость'!I29/1000</f>
        <v>3.6245</v>
      </c>
      <c r="J52" s="9">
        <f>'[2]Ведомость'!J29/1000</f>
        <v>1.0455</v>
      </c>
      <c r="K52" s="9">
        <f>L52/(Напряжение!G30*SQRT(3))*1000</f>
        <v>240.7868871302542</v>
      </c>
      <c r="L52" s="9">
        <f>'[2]Ведомость'!M29/1000</f>
        <v>2.7148499999999998</v>
      </c>
      <c r="M52" s="9">
        <f>'[2]Ведомость'!N29/1000</f>
        <v>0.7105499999999999</v>
      </c>
      <c r="N52" s="23"/>
    </row>
    <row r="53" spans="1:14" ht="15">
      <c r="A53" s="42">
        <f t="shared" si="0"/>
        <v>40144.8750000001</v>
      </c>
      <c r="B53" s="9">
        <f>C53/(Напряжение!B31*SQRT(3))*1000</f>
        <v>80.79000790170205</v>
      </c>
      <c r="C53" s="9">
        <f>'[2]Ведомость'!C30/1000</f>
        <v>0.9158999999999999</v>
      </c>
      <c r="D53" s="9">
        <f>'[2]Ведомость'!D30/1000</f>
        <v>0.4707</v>
      </c>
      <c r="E53" s="9">
        <f>F53/(Напряжение!C31*SQRT(3))*1000</f>
        <v>97.38706437192725</v>
      </c>
      <c r="F53" s="9">
        <f>'[2]Ведомость'!E30/1000</f>
        <v>1.795</v>
      </c>
      <c r="G53" s="9">
        <f>'[2]Ведомость'!F30/1000</f>
        <v>0.7995</v>
      </c>
      <c r="H53" s="9">
        <f>I53/(Напряжение!E31*SQRT(3))*1000</f>
        <v>175.96550099339868</v>
      </c>
      <c r="I53" s="9">
        <f>'[2]Ведомость'!I30/1000</f>
        <v>3.2785</v>
      </c>
      <c r="J53" s="9">
        <f>'[2]Ведомость'!J30/1000</f>
        <v>1.03</v>
      </c>
      <c r="K53" s="9">
        <f>L53/(Напряжение!G31*SQRT(3))*1000</f>
        <v>205.7466207398648</v>
      </c>
      <c r="L53" s="9">
        <f>'[2]Ведомость'!M30/1000</f>
        <v>2.3247</v>
      </c>
      <c r="M53" s="9">
        <f>'[2]Ведомость'!N30/1000</f>
        <v>0.6889500000000001</v>
      </c>
      <c r="N53" s="23"/>
    </row>
    <row r="54" spans="1:14" ht="15">
      <c r="A54" s="42">
        <f t="shared" si="0"/>
        <v>40143.9166666668</v>
      </c>
      <c r="B54" s="9">
        <f>C54/(Напряжение!B32*SQRT(3))*1000</f>
        <v>75.34599919532202</v>
      </c>
      <c r="C54" s="9">
        <f>'[2]Ведомость'!C31/1000</f>
        <v>0.8547</v>
      </c>
      <c r="D54" s="9">
        <f>'[2]Ведомость'!D31/1000</f>
        <v>0.4677</v>
      </c>
      <c r="E54" s="9">
        <f>F54/(Напряжение!C32*SQRT(3))*1000</f>
        <v>95.47045432847624</v>
      </c>
      <c r="F54" s="9">
        <f>'[2]Ведомость'!E31/1000</f>
        <v>1.765</v>
      </c>
      <c r="G54" s="9">
        <f>'[2]Ведомость'!F31/1000</f>
        <v>0.814</v>
      </c>
      <c r="H54" s="9">
        <f>I54/(Напряжение!E32*SQRT(3))*1000</f>
        <v>162.21334571099834</v>
      </c>
      <c r="I54" s="9">
        <f>'[2]Ведомость'!I31/1000</f>
        <v>3.031</v>
      </c>
      <c r="J54" s="9">
        <f>'[2]Ведомость'!J31/1000</f>
        <v>1.042</v>
      </c>
      <c r="K54" s="9">
        <f>L54/(Напряжение!G32*SQRT(3))*1000</f>
        <v>185.03315630181783</v>
      </c>
      <c r="L54" s="9">
        <f>'[2]Ведомость'!M31/1000</f>
        <v>2.0943</v>
      </c>
      <c r="M54" s="9">
        <f>'[2]Ведомость'!N31/1000</f>
        <v>0.6858</v>
      </c>
      <c r="N54" s="23"/>
    </row>
    <row r="55" spans="1:14" ht="15">
      <c r="A55" s="42">
        <f t="shared" si="0"/>
        <v>40142.9583333334</v>
      </c>
      <c r="B55" s="9">
        <f>C55/(Напряжение!B33*SQRT(3))*1000</f>
        <v>72.0338181487036</v>
      </c>
      <c r="C55" s="9">
        <f>'[2]Ведомость'!C32/1000</f>
        <v>0.8187000000000001</v>
      </c>
      <c r="D55" s="9">
        <f>'[2]Ведомость'!D32/1000</f>
        <v>0.4725</v>
      </c>
      <c r="E55" s="9">
        <f>F55/(Напряжение!C33*SQRT(3))*1000</f>
        <v>92.49484102050518</v>
      </c>
      <c r="F55" s="9">
        <f>'[2]Ведомость'!E32/1000</f>
        <v>1.711</v>
      </c>
      <c r="G55" s="9">
        <f>'[2]Ведомость'!F32/1000</f>
        <v>0.809</v>
      </c>
      <c r="H55" s="9">
        <f>I55/(Напряжение!E33*SQRT(3))*1000</f>
        <v>155.54748597077727</v>
      </c>
      <c r="I55" s="9">
        <f>'[2]Ведомость'!I32/1000</f>
        <v>2.9085</v>
      </c>
      <c r="J55" s="9">
        <f>'[2]Ведомость'!J32/1000</f>
        <v>1.032</v>
      </c>
      <c r="K55" s="9">
        <f>L55/(Напряжение!G33*SQRT(3))*1000</f>
        <v>173.74281622487763</v>
      </c>
      <c r="L55" s="9">
        <f>'[2]Ведомость'!M32/1000</f>
        <v>1.9719</v>
      </c>
      <c r="M55" s="9">
        <f>'[2]Ведомость'!N32/1000</f>
        <v>0.6822</v>
      </c>
      <c r="N55" s="23"/>
    </row>
    <row r="56" spans="1:14" ht="15">
      <c r="A56" s="42">
        <f t="shared" si="0"/>
        <v>40142.0000000001</v>
      </c>
      <c r="B56" s="9">
        <f>C56/(Напряжение!B34*SQRT(3))*1000</f>
        <v>70.35177640206422</v>
      </c>
      <c r="C56" s="9">
        <f>'[2]Ведомость'!C33/1000</f>
        <v>0.8031</v>
      </c>
      <c r="D56" s="9">
        <f>'[2]Ведомость'!D33/1000</f>
        <v>0.4737</v>
      </c>
      <c r="E56" s="9">
        <f>F56/(Напряжение!C34*SQRT(3))*1000</f>
        <v>92.20422448482643</v>
      </c>
      <c r="F56" s="9">
        <f>'[2]Ведомость'!E33/1000</f>
        <v>1.71</v>
      </c>
      <c r="G56" s="9">
        <f>'[2]Ведомость'!F33/1000</f>
        <v>0.7955</v>
      </c>
      <c r="H56" s="9">
        <f>I56/(Напряжение!E34*SQRT(3))*1000</f>
        <v>153.5659286112461</v>
      </c>
      <c r="I56" s="9">
        <f>'[2]Ведомость'!I33/1000</f>
        <v>2.873</v>
      </c>
      <c r="J56" s="9">
        <f>'[2]Ведомость'!J33/1000</f>
        <v>1.069</v>
      </c>
      <c r="K56" s="9">
        <f>L56/(Напряжение!G34*SQRT(3))*1000</f>
        <v>169.2213110391935</v>
      </c>
      <c r="L56" s="9">
        <f>'[2]Ведомость'!M33/1000</f>
        <v>1.92375</v>
      </c>
      <c r="M56" s="9">
        <f>'[2]Ведомость'!N33/1000</f>
        <v>0.6826500000000001</v>
      </c>
      <c r="N56" s="23"/>
    </row>
    <row r="57" spans="1:14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3" ht="15">
      <c r="B59" s="78" t="s">
        <v>11</v>
      </c>
      <c r="C59" s="79"/>
      <c r="D59" s="78" t="s">
        <v>9</v>
      </c>
      <c r="E59" s="79"/>
      <c r="F59" s="78" t="s">
        <v>10</v>
      </c>
      <c r="G59" s="79"/>
      <c r="H59" s="78" t="s">
        <v>12</v>
      </c>
      <c r="I59" s="79"/>
      <c r="K59" s="14"/>
      <c r="L59" s="14"/>
      <c r="M59" s="14"/>
    </row>
    <row r="60" spans="1:14" ht="15">
      <c r="A60" s="4" t="s">
        <v>0</v>
      </c>
      <c r="B60" s="8" t="s">
        <v>7</v>
      </c>
      <c r="C60" s="8" t="s">
        <v>8</v>
      </c>
      <c r="D60" s="8" t="s">
        <v>7</v>
      </c>
      <c r="E60" s="8" t="s">
        <v>8</v>
      </c>
      <c r="F60" s="8" t="s">
        <v>7</v>
      </c>
      <c r="G60" s="8" t="s">
        <v>8</v>
      </c>
      <c r="H60" s="8" t="s">
        <v>7</v>
      </c>
      <c r="I60" s="8" t="s">
        <v>8</v>
      </c>
      <c r="K60" s="11"/>
      <c r="L60" s="11"/>
      <c r="M60" s="12"/>
      <c r="N60" s="3"/>
    </row>
    <row r="61" spans="1:14" ht="15">
      <c r="A61" s="42">
        <f>A33</f>
        <v>40164.041666666664</v>
      </c>
      <c r="B61" s="9">
        <f>C33</f>
        <v>0.843</v>
      </c>
      <c r="C61" s="9">
        <f>D33</f>
        <v>0.48960000000000004</v>
      </c>
      <c r="D61" s="9">
        <f>C5+F33</f>
        <v>12.61305</v>
      </c>
      <c r="E61" s="9">
        <f>D5+G33</f>
        <v>5.01275</v>
      </c>
      <c r="F61" s="9">
        <f>F5+I33</f>
        <v>13.3802</v>
      </c>
      <c r="G61" s="9">
        <f>G5+J33</f>
        <v>1.42465</v>
      </c>
      <c r="H61" s="9">
        <f>L33</f>
        <v>1.8782999999999999</v>
      </c>
      <c r="I61" s="9">
        <f>M33</f>
        <v>0.6902999999999999</v>
      </c>
      <c r="K61" s="13"/>
      <c r="L61" s="13"/>
      <c r="M61" s="13"/>
      <c r="N61" s="6"/>
    </row>
    <row r="62" spans="1:14" ht="15">
      <c r="A62" s="42">
        <f>A38</f>
        <v>40159.25</v>
      </c>
      <c r="B62" s="9">
        <f>C38</f>
        <v>1.8978000000000002</v>
      </c>
      <c r="C62" s="9">
        <f>D38</f>
        <v>0.759</v>
      </c>
      <c r="D62" s="9">
        <f>C10+F38</f>
        <v>12.714799999999999</v>
      </c>
      <c r="E62" s="9">
        <f>D10+G38</f>
        <v>4.8924</v>
      </c>
      <c r="F62" s="9">
        <f>F10+I38</f>
        <v>12.4932</v>
      </c>
      <c r="G62" s="9">
        <f>G10+J38</f>
        <v>1.16865</v>
      </c>
      <c r="H62" s="9">
        <f>L38</f>
        <v>2.9254499999999997</v>
      </c>
      <c r="I62" s="9">
        <f>M38</f>
        <v>0.7308</v>
      </c>
      <c r="K62" s="13"/>
      <c r="L62" s="13"/>
      <c r="M62" s="13"/>
      <c r="N62" s="6"/>
    </row>
    <row r="63" spans="1:14" ht="15">
      <c r="A63" s="42">
        <f>A47</f>
        <v>40150.6250000001</v>
      </c>
      <c r="B63" s="9">
        <f>C47</f>
        <v>1.3893000000000002</v>
      </c>
      <c r="C63" s="9">
        <f>D47</f>
        <v>0.5175</v>
      </c>
      <c r="D63" s="9">
        <f>C19+F47</f>
        <v>15.64995</v>
      </c>
      <c r="E63" s="9">
        <f>D19+G47</f>
        <v>6.33165</v>
      </c>
      <c r="F63" s="9">
        <f>F19+I47</f>
        <v>16.136650000000003</v>
      </c>
      <c r="G63" s="9">
        <f>G19+J47</f>
        <v>1.3994</v>
      </c>
      <c r="H63" s="9">
        <f>L47</f>
        <v>3.37545</v>
      </c>
      <c r="I63" s="9">
        <f>M47</f>
        <v>0.75735</v>
      </c>
      <c r="K63" s="13"/>
      <c r="L63" s="13"/>
      <c r="M63" s="13"/>
      <c r="N63" s="6"/>
    </row>
    <row r="64" spans="1:14" ht="15">
      <c r="A64" s="42">
        <f>A50</f>
        <v>40147.7500000001</v>
      </c>
      <c r="B64" s="9">
        <f>C50</f>
        <v>1.2942</v>
      </c>
      <c r="C64" s="9">
        <f>D50</f>
        <v>0.49110000000000004</v>
      </c>
      <c r="D64" s="9">
        <f>C22+F50</f>
        <v>15.111099999999999</v>
      </c>
      <c r="E64" s="9">
        <f>D22+G50</f>
        <v>5.619049999999999</v>
      </c>
      <c r="F64" s="9">
        <f>F22+I50</f>
        <v>15.248650000000001</v>
      </c>
      <c r="G64" s="9">
        <f>G22+J50</f>
        <v>1.1139</v>
      </c>
      <c r="H64" s="9">
        <f>L50</f>
        <v>3.3777</v>
      </c>
      <c r="I64" s="9">
        <f>M50</f>
        <v>0.7577999999999999</v>
      </c>
      <c r="K64" s="13"/>
      <c r="L64" s="13"/>
      <c r="M64" s="13"/>
      <c r="N64" s="6"/>
    </row>
  </sheetData>
  <mergeCells count="10">
    <mergeCell ref="K31:M31"/>
    <mergeCell ref="B59:C59"/>
    <mergeCell ref="D59:E59"/>
    <mergeCell ref="F59:G59"/>
    <mergeCell ref="H59:I59"/>
    <mergeCell ref="B3:D3"/>
    <mergeCell ref="E3:G3"/>
    <mergeCell ref="B31:D31"/>
    <mergeCell ref="E31:G31"/>
    <mergeCell ref="H31:J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5"/>
  <sheetViews>
    <sheetView zoomScale="85" zoomScaleNormal="85" zoomScaleSheetLayoutView="100" workbookViewId="0" topLeftCell="A110">
      <selection activeCell="D168" sqref="D168"/>
    </sheetView>
  </sheetViews>
  <sheetFormatPr defaultColWidth="9.140625" defaultRowHeight="15"/>
  <cols>
    <col min="1" max="1" width="7.00390625" style="43" bestFit="1" customWidth="1"/>
    <col min="4" max="4" width="10.421875" style="0" customWidth="1"/>
    <col min="8" max="8" width="10.57421875" style="0" bestFit="1" customWidth="1"/>
    <col min="15" max="15" width="7.140625" style="43" bestFit="1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8" ht="15">
      <c r="A1" s="43" t="s">
        <v>38</v>
      </c>
      <c r="H1" s="68">
        <f>'Нагрузка ежечасно'!M1</f>
        <v>41626</v>
      </c>
    </row>
    <row r="2" spans="1:13" ht="15">
      <c r="A2" s="40"/>
      <c r="B2" s="86" t="str">
        <f>'Нагрузка ежечасно'!P3</f>
        <v>ГПП Яч. 601 (тп6)</v>
      </c>
      <c r="C2" s="87"/>
      <c r="D2" s="88"/>
      <c r="E2" s="89" t="str">
        <f>'Нагрузка ежечасно'!B3</f>
        <v>ГПП Яч. 602 (тп5)</v>
      </c>
      <c r="F2" s="81"/>
      <c r="G2" s="81"/>
      <c r="H2" s="89" t="str">
        <f>'Нагрузка ежечасно'!S3</f>
        <v>ГПП Яч. 607</v>
      </c>
      <c r="I2" s="81"/>
      <c r="J2" s="90"/>
      <c r="K2" s="89" t="str">
        <f>'Нагрузка ежечасно'!E3</f>
        <v>ГПП Яч. 609</v>
      </c>
      <c r="L2" s="81"/>
      <c r="M2" s="81"/>
    </row>
    <row r="3" spans="1:14" ht="15">
      <c r="A3" s="61" t="s">
        <v>0</v>
      </c>
      <c r="B3" s="28" t="s">
        <v>1</v>
      </c>
      <c r="C3" s="28" t="s">
        <v>2</v>
      </c>
      <c r="D3" s="28" t="s">
        <v>3</v>
      </c>
      <c r="E3" s="28" t="s">
        <v>1</v>
      </c>
      <c r="F3" s="28" t="s">
        <v>2</v>
      </c>
      <c r="G3" s="28" t="s">
        <v>3</v>
      </c>
      <c r="H3" s="28" t="s">
        <v>1</v>
      </c>
      <c r="I3" s="28" t="s">
        <v>2</v>
      </c>
      <c r="J3" s="62" t="s">
        <v>3</v>
      </c>
      <c r="K3" s="28" t="s">
        <v>1</v>
      </c>
      <c r="L3" s="28" t="s">
        <v>2</v>
      </c>
      <c r="M3" s="28" t="s">
        <v>3</v>
      </c>
      <c r="N3" s="63"/>
    </row>
    <row r="4" spans="1:13" s="65" customFormat="1" ht="15">
      <c r="A4" s="42">
        <f>'Нагрузка ежечасно'!A104</f>
        <v>40164.041666666664</v>
      </c>
      <c r="B4" s="64">
        <f>'Нагрузка ежечасно'!P5</f>
        <v>0</v>
      </c>
      <c r="C4" s="64">
        <f>'Нагрузка ежечасно'!Q5</f>
        <v>0</v>
      </c>
      <c r="D4" s="64">
        <f>'Нагрузка ежечасно'!R5</f>
        <v>0</v>
      </c>
      <c r="E4" s="64">
        <f>'Нагрузка ежечасно'!B5</f>
        <v>41.500499586916334</v>
      </c>
      <c r="F4" s="64">
        <f>'Нагрузка ежечасно'!C5</f>
        <v>473.03999999999996</v>
      </c>
      <c r="G4" s="64">
        <f>'Нагрузка ежечасно'!D5</f>
        <v>290.88</v>
      </c>
      <c r="H4" s="64">
        <f>'Нагрузка ежечасно'!S5</f>
        <v>3.537333298123767</v>
      </c>
      <c r="I4" s="64">
        <f>'Нагрузка ежечасно'!T5</f>
        <v>40.32</v>
      </c>
      <c r="J4" s="64">
        <f>'Нагрузка ежечасно'!U5</f>
        <v>16.32</v>
      </c>
      <c r="K4" s="64">
        <f>'Нагрузка ежечасно'!E5</f>
        <v>28.66540895957141</v>
      </c>
      <c r="L4" s="64">
        <f>'Нагрузка ежечасно'!F5</f>
        <v>326.88</v>
      </c>
      <c r="M4" s="64">
        <f>'Нагрузка ежечасно'!G5</f>
        <v>180.72</v>
      </c>
    </row>
    <row r="5" spans="1:13" s="65" customFormat="1" ht="15" hidden="1">
      <c r="A5" s="42">
        <f>'Нагрузка ежечасно'!A105</f>
        <v>40163.083333333336</v>
      </c>
      <c r="B5" s="64">
        <f>'Нагрузка ежечасно'!P6</f>
        <v>0</v>
      </c>
      <c r="C5" s="64">
        <f>'Нагрузка ежечасно'!Q6</f>
        <v>0</v>
      </c>
      <c r="D5" s="64">
        <f>'Нагрузка ежечасно'!R6</f>
        <v>0</v>
      </c>
      <c r="E5" s="64">
        <f>'Нагрузка ежечасно'!B6</f>
        <v>43.41993898135146</v>
      </c>
      <c r="F5" s="64">
        <f>'Нагрузка ежечасно'!C6</f>
        <v>496.8</v>
      </c>
      <c r="G5" s="64">
        <f>'Нагрузка ежечасно'!D6</f>
        <v>288.72</v>
      </c>
      <c r="H5" s="64">
        <f>'Нагрузка ежечасно'!S6</f>
        <v>3.544912892680385</v>
      </c>
      <c r="I5" s="64">
        <f>'Нагрузка ежечасно'!T6</f>
        <v>40.56</v>
      </c>
      <c r="J5" s="64">
        <f>'Нагрузка ежечасно'!U6</f>
        <v>16.32</v>
      </c>
      <c r="K5" s="64">
        <f>'Нагрузка ежечасно'!E6</f>
        <v>29.440695088997163</v>
      </c>
      <c r="L5" s="64">
        <f>'Нагрузка ежечасно'!F6</f>
        <v>336.24</v>
      </c>
      <c r="M5" s="64">
        <f>'Нагрузка ежечасно'!G6</f>
        <v>195.12</v>
      </c>
    </row>
    <row r="6" spans="1:13" s="65" customFormat="1" ht="15" hidden="1">
      <c r="A6" s="42">
        <f>'Нагрузка ежечасно'!A106</f>
        <v>40162.125</v>
      </c>
      <c r="B6" s="64">
        <f>'Нагрузка ежечасно'!P7</f>
        <v>0</v>
      </c>
      <c r="C6" s="64">
        <f>'Нагрузка ежечасно'!Q7</f>
        <v>0</v>
      </c>
      <c r="D6" s="64">
        <f>'Нагрузка ежечасно'!R7</f>
        <v>0</v>
      </c>
      <c r="E6" s="64">
        <f>'Нагрузка ежечасно'!B7</f>
        <v>52.55395339670009</v>
      </c>
      <c r="F6" s="64">
        <f>'Нагрузка ежечасно'!C7</f>
        <v>600.48</v>
      </c>
      <c r="G6" s="64">
        <f>'Нагрузка ежечасно'!D7</f>
        <v>287.28</v>
      </c>
      <c r="H6" s="64">
        <f>'Нагрузка ежечасно'!S7</f>
        <v>3.5393050149256453</v>
      </c>
      <c r="I6" s="64">
        <f>'Нагрузка ежечасно'!T7</f>
        <v>40.44</v>
      </c>
      <c r="J6" s="64">
        <f>'Нагрузка ежечасно'!U7</f>
        <v>16.08</v>
      </c>
      <c r="K6" s="64">
        <f>'Нагрузка ежечасно'!E7</f>
        <v>35.489132985142476</v>
      </c>
      <c r="L6" s="64">
        <f>'Нагрузка ежечасно'!F7</f>
        <v>405.36</v>
      </c>
      <c r="M6" s="64">
        <f>'Нагрузка ежечасно'!G7</f>
        <v>187.92000000000002</v>
      </c>
    </row>
    <row r="7" spans="1:13" s="65" customFormat="1" ht="15" hidden="1">
      <c r="A7" s="42">
        <f>'Нагрузка ежечасно'!A107</f>
        <v>40161.1666666667</v>
      </c>
      <c r="B7" s="64">
        <f>'Нагрузка ежечасно'!P8</f>
        <v>0</v>
      </c>
      <c r="C7" s="64">
        <f>'Нагрузка ежечасно'!Q8</f>
        <v>0</v>
      </c>
      <c r="D7" s="64">
        <f>'Нагрузка ежечасно'!R8</f>
        <v>0</v>
      </c>
      <c r="E7" s="64">
        <f>'Нагрузка ежечасно'!B8</f>
        <v>70.33335803937092</v>
      </c>
      <c r="F7" s="64">
        <f>'Нагрузка ежечасно'!C8</f>
        <v>802.8</v>
      </c>
      <c r="G7" s="64">
        <f>'Нагрузка ежечасно'!D8</f>
        <v>303.12</v>
      </c>
      <c r="H7" s="64">
        <f>'Нагрузка ежечасно'!S8</f>
        <v>3.5219245057084096</v>
      </c>
      <c r="I7" s="64">
        <f>'Нагрузка ежечасно'!T8</f>
        <v>40.2</v>
      </c>
      <c r="J7" s="64">
        <f>'Нагрузка ежечасно'!U8</f>
        <v>15.84</v>
      </c>
      <c r="K7" s="64">
        <f>'Нагрузка ежечасно'!E8</f>
        <v>41.77267386716901</v>
      </c>
      <c r="L7" s="64">
        <f>'Нагрузка ежечасно'!F8</f>
        <v>475.92</v>
      </c>
      <c r="M7" s="64">
        <f>'Нагрузка ежечасно'!G8</f>
        <v>203.04000000000002</v>
      </c>
    </row>
    <row r="8" spans="1:13" s="65" customFormat="1" ht="15" hidden="1">
      <c r="A8" s="42">
        <f>'Нагрузка ежечасно'!A108</f>
        <v>40160.2083333334</v>
      </c>
      <c r="B8" s="64">
        <f>'Нагрузка ежечасно'!P9</f>
        <v>0</v>
      </c>
      <c r="C8" s="64">
        <f>'Нагрузка ежечасно'!Q9</f>
        <v>0</v>
      </c>
      <c r="D8" s="64">
        <f>'Нагрузка ежечасно'!R9</f>
        <v>0</v>
      </c>
      <c r="E8" s="64">
        <f>'Нагрузка ежечасно'!B9</f>
        <v>84.18584404287981</v>
      </c>
      <c r="F8" s="64">
        <f>'Нагрузка ежечасно'!C9</f>
        <v>959.04</v>
      </c>
      <c r="G8" s="64">
        <f>'Нагрузка ежечасно'!D9</f>
        <v>324</v>
      </c>
      <c r="H8" s="64">
        <f>'Нагрузка ежечасно'!S9</f>
        <v>3.4866759732473995</v>
      </c>
      <c r="I8" s="64">
        <f>'Нагрузка ежечасно'!T9</f>
        <v>39.72</v>
      </c>
      <c r="J8" s="64">
        <f>'Нагрузка ежечасно'!U9</f>
        <v>15.48</v>
      </c>
      <c r="K8" s="64">
        <f>'Нагрузка ежечасно'!E9</f>
        <v>54.74070581469351</v>
      </c>
      <c r="L8" s="64">
        <f>'Нагрузка ежечасно'!F9</f>
        <v>621.36</v>
      </c>
      <c r="M8" s="64">
        <f>'Нагрузка ежечасно'!G9</f>
        <v>354.24</v>
      </c>
    </row>
    <row r="9" spans="1:13" s="65" customFormat="1" ht="15">
      <c r="A9" s="42">
        <f>'Нагрузка ежечасно'!A109</f>
        <v>40159.25</v>
      </c>
      <c r="B9" s="64">
        <f>'Нагрузка ежечасно'!P10</f>
        <v>0</v>
      </c>
      <c r="C9" s="64">
        <f>'Нагрузка ежечасно'!Q10</f>
        <v>0</v>
      </c>
      <c r="D9" s="64">
        <f>'Нагрузка ежечасно'!R10</f>
        <v>0</v>
      </c>
      <c r="E9" s="64">
        <f>'Нагрузка ежечасно'!B10</f>
        <v>89.02125108594005</v>
      </c>
      <c r="F9" s="64">
        <f>'Нагрузка ежечасно'!C10</f>
        <v>1008</v>
      </c>
      <c r="G9" s="64">
        <f>'Нагрузка ежечасно'!D10</f>
        <v>327.6</v>
      </c>
      <c r="H9" s="64">
        <f>'Нагрузка ежечасно'!S10</f>
        <v>3.497263435519074</v>
      </c>
      <c r="I9" s="64">
        <f>'Нагрузка ежечасно'!T10</f>
        <v>39.6</v>
      </c>
      <c r="J9" s="64">
        <f>'Нагрузка ежечасно'!U10</f>
        <v>15.239999999999998</v>
      </c>
      <c r="K9" s="64">
        <f>'Нагрузка ежечасно'!E10</f>
        <v>74.70910473501185</v>
      </c>
      <c r="L9" s="64">
        <f>'Нагрузка ежечасно'!F10</f>
        <v>846</v>
      </c>
      <c r="M9" s="64">
        <f>'Нагрузка ежечасно'!G10</f>
        <v>414.72</v>
      </c>
    </row>
    <row r="10" spans="1:13" s="65" customFormat="1" ht="15" hidden="1">
      <c r="A10" s="42">
        <f>'Нагрузка ежечасно'!A110</f>
        <v>40158.2916666667</v>
      </c>
      <c r="B10" s="64">
        <f>'Нагрузка ежечасно'!P11</f>
        <v>0</v>
      </c>
      <c r="C10" s="64">
        <f>'Нагрузка ежечасно'!Q11</f>
        <v>0</v>
      </c>
      <c r="D10" s="64">
        <f>'Нагрузка ежечасно'!R11</f>
        <v>0</v>
      </c>
      <c r="E10" s="64">
        <f>'Нагрузка ежечасно'!B11</f>
        <v>86.58257613515828</v>
      </c>
      <c r="F10" s="64">
        <f>'Нагрузка ежечасно'!C11</f>
        <v>975.5999999999999</v>
      </c>
      <c r="G10" s="64">
        <f>'Нагрузка ежечасно'!D11</f>
        <v>301.67999999999995</v>
      </c>
      <c r="H10" s="64">
        <f>'Нагрузка ежечасно'!S11</f>
        <v>2.8860858711719426</v>
      </c>
      <c r="I10" s="64">
        <f>'Нагрузка ежечасно'!T11</f>
        <v>32.519999999999996</v>
      </c>
      <c r="J10" s="64">
        <f>'Нагрузка ежечасно'!U11</f>
        <v>5.88</v>
      </c>
      <c r="K10" s="64">
        <f>'Нагрузка ежечасно'!E11</f>
        <v>75.17428705274855</v>
      </c>
      <c r="L10" s="64">
        <f>'Нагрузка ежечасно'!F11</f>
        <v>846</v>
      </c>
      <c r="M10" s="64">
        <f>'Нагрузка ежечасно'!G11</f>
        <v>389.52</v>
      </c>
    </row>
    <row r="11" spans="1:13" s="65" customFormat="1" ht="15" hidden="1">
      <c r="A11" s="42">
        <f>'Нагрузка ежечасно'!A111</f>
        <v>40157.3333333334</v>
      </c>
      <c r="B11" s="64">
        <f>'Нагрузка ежечасно'!P12</f>
        <v>0</v>
      </c>
      <c r="C11" s="64">
        <f>'Нагрузка ежечасно'!Q12</f>
        <v>0</v>
      </c>
      <c r="D11" s="64">
        <f>'Нагрузка ежечасно'!R12</f>
        <v>0</v>
      </c>
      <c r="E11" s="64">
        <f>'Нагрузка ежечасно'!B12</f>
        <v>83.01619840168435</v>
      </c>
      <c r="F11" s="64">
        <f>'Нагрузка ежечасно'!C12</f>
        <v>935.28</v>
      </c>
      <c r="G11" s="64">
        <f>'Нагрузка ежечасно'!D12</f>
        <v>295.2</v>
      </c>
      <c r="H11" s="64">
        <f>'Нагрузка ежечасно'!S12</f>
        <v>2.886501124821203</v>
      </c>
      <c r="I11" s="64">
        <f>'Нагрузка ежечасно'!T12</f>
        <v>32.519999999999996</v>
      </c>
      <c r="J11" s="64">
        <f>'Нагрузка ежечасно'!U12</f>
        <v>6</v>
      </c>
      <c r="K11" s="64">
        <f>'Нагрузка ежечасно'!E12</f>
        <v>70.06468055364167</v>
      </c>
      <c r="L11" s="64">
        <f>'Нагрузка ежечасно'!F12</f>
        <v>789.12</v>
      </c>
      <c r="M11" s="64">
        <f>'Нагрузка ежечасно'!G12</f>
        <v>388.08</v>
      </c>
    </row>
    <row r="12" spans="1:13" s="65" customFormat="1" ht="15" hidden="1">
      <c r="A12" s="42">
        <f>'Нагрузка ежечасно'!A112</f>
        <v>40156.375</v>
      </c>
      <c r="B12" s="64">
        <f>'Нагрузка ежечасно'!P13</f>
        <v>0</v>
      </c>
      <c r="C12" s="64">
        <f>'Нагрузка ежечасно'!Q13</f>
        <v>0</v>
      </c>
      <c r="D12" s="64">
        <f>'Нагрузка ежечасно'!R13</f>
        <v>0.24</v>
      </c>
      <c r="E12" s="64">
        <f>'Нагрузка ежечасно'!B13</f>
        <v>79.28272983286442</v>
      </c>
      <c r="F12" s="64">
        <f>'Нагрузка ежечасно'!C13</f>
        <v>892.0799999999999</v>
      </c>
      <c r="G12" s="64">
        <f>'Нагрузка ежечасно'!D13</f>
        <v>302.4</v>
      </c>
      <c r="H12" s="64">
        <f>'Нагрузка ежечасно'!S13</f>
        <v>2.9115126774780724</v>
      </c>
      <c r="I12" s="64">
        <f>'Нагрузка ежечасно'!T13</f>
        <v>32.760000000000005</v>
      </c>
      <c r="J12" s="64">
        <f>'Нагрузка ежечасно'!U13</f>
        <v>6.12</v>
      </c>
      <c r="K12" s="64">
        <f>'Нагрузка ежечасно'!E13</f>
        <v>67.53118316393193</v>
      </c>
      <c r="L12" s="64">
        <f>'Нагрузка ежечасно'!F13</f>
        <v>759.5999999999999</v>
      </c>
      <c r="M12" s="64">
        <f>'Нагрузка ежечасно'!G13</f>
        <v>249.12</v>
      </c>
    </row>
    <row r="13" spans="1:13" s="65" customFormat="1" ht="15" hidden="1">
      <c r="A13" s="42">
        <f>'Нагрузка ежечасно'!A113</f>
        <v>40155.4166666667</v>
      </c>
      <c r="B13" s="64">
        <f>'Нагрузка ежечасно'!P14</f>
        <v>0</v>
      </c>
      <c r="C13" s="64">
        <f>'Нагрузка ежечасно'!Q14</f>
        <v>0</v>
      </c>
      <c r="D13" s="64">
        <f>'Нагрузка ежечасно'!R14</f>
        <v>0</v>
      </c>
      <c r="E13" s="64">
        <f>'Нагрузка ежечасно'!B14</f>
        <v>78.71226842258483</v>
      </c>
      <c r="F13" s="64">
        <f>'Нагрузка ежечасно'!C14</f>
        <v>888.48</v>
      </c>
      <c r="G13" s="64">
        <f>'Нагрузка ежечасно'!D14</f>
        <v>294.48</v>
      </c>
      <c r="H13" s="64">
        <f>'Нагрузка ежечасно'!S14</f>
        <v>2.891644653017703</v>
      </c>
      <c r="I13" s="64">
        <f>'Нагрузка ежечасно'!T14</f>
        <v>32.64</v>
      </c>
      <c r="J13" s="64">
        <f>'Нагрузка ежечасно'!U14</f>
        <v>6</v>
      </c>
      <c r="K13" s="64">
        <f>'Нагрузка ежечасно'!E14</f>
        <v>75.18780315140384</v>
      </c>
      <c r="L13" s="64">
        <f>'Нагрузка ежечасно'!F14</f>
        <v>847.44</v>
      </c>
      <c r="M13" s="64">
        <f>'Нагрузка ежечасно'!G14</f>
        <v>392.4</v>
      </c>
    </row>
    <row r="14" spans="1:13" s="65" customFormat="1" ht="15" hidden="1">
      <c r="A14" s="42">
        <f>'Нагрузка ежечасно'!A114</f>
        <v>40154.4583333334</v>
      </c>
      <c r="B14" s="64">
        <f>'Нагрузка ежечасно'!P15</f>
        <v>0</v>
      </c>
      <c r="C14" s="64">
        <f>'Нагрузка ежечасно'!Q15</f>
        <v>0</v>
      </c>
      <c r="D14" s="64">
        <f>'Нагрузка ежечасно'!R15</f>
        <v>0</v>
      </c>
      <c r="E14" s="64">
        <f>'Нагрузка ежечасно'!B15</f>
        <v>75.37883226174375</v>
      </c>
      <c r="F14" s="64">
        <f>'Нагрузка ежечасно'!C15</f>
        <v>851.76</v>
      </c>
      <c r="G14" s="64">
        <f>'Нагрузка ежечасно'!D15</f>
        <v>292.32</v>
      </c>
      <c r="H14" s="64">
        <f>'Нагрузка ежечасно'!S15</f>
        <v>2.8673266709877168</v>
      </c>
      <c r="I14" s="64">
        <f>'Нагрузка ежечасно'!T15</f>
        <v>32.4</v>
      </c>
      <c r="J14" s="64">
        <f>'Нагрузка ежечасно'!U15</f>
        <v>5.88</v>
      </c>
      <c r="K14" s="64">
        <f>'Нагрузка ежечасно'!E15</f>
        <v>84.2098393426511</v>
      </c>
      <c r="L14" s="64">
        <f>'Нагрузка ежечасно'!F15</f>
        <v>949.6800000000001</v>
      </c>
      <c r="M14" s="64">
        <f>'Нагрузка ежечасно'!G15</f>
        <v>523.44</v>
      </c>
    </row>
    <row r="15" spans="1:13" s="65" customFormat="1" ht="15" hidden="1">
      <c r="A15" s="42">
        <f>'Нагрузка ежечасно'!A115</f>
        <v>40153.5000000001</v>
      </c>
      <c r="B15" s="64">
        <f>'Нагрузка ежечасно'!P16</f>
        <v>0</v>
      </c>
      <c r="C15" s="64">
        <f>'Нагрузка ежечасно'!Q16</f>
        <v>0</v>
      </c>
      <c r="D15" s="64">
        <f>'Нагрузка ежечасно'!R16</f>
        <v>0</v>
      </c>
      <c r="E15" s="64">
        <f>'Нагрузка ежечасно'!B16</f>
        <v>73.71344440133979</v>
      </c>
      <c r="F15" s="64">
        <f>'Нагрузка ежечасно'!C16</f>
        <v>830.1600000000001</v>
      </c>
      <c r="G15" s="64">
        <f>'Нагрузка ежечасно'!D16</f>
        <v>285.84000000000003</v>
      </c>
      <c r="H15" s="64">
        <f>'Нагрузка ежечасно'!S16</f>
        <v>2.8449681490543104</v>
      </c>
      <c r="I15" s="64">
        <f>'Нагрузка ежечасно'!T16</f>
        <v>32.04</v>
      </c>
      <c r="J15" s="64">
        <f>'Нагрузка ежечасно'!U16</f>
        <v>5.64</v>
      </c>
      <c r="K15" s="64">
        <f>'Нагрузка ежечасно'!E16</f>
        <v>104.76566220371528</v>
      </c>
      <c r="L15" s="64">
        <f>'Нагрузка ежечасно'!F16</f>
        <v>1180.08</v>
      </c>
      <c r="M15" s="64">
        <f>'Нагрузка ежечасно'!G16</f>
        <v>985.68</v>
      </c>
    </row>
    <row r="16" spans="1:13" s="65" customFormat="1" ht="15" hidden="1">
      <c r="A16" s="42">
        <f>'Нагрузка ежечасно'!A116</f>
        <v>40152.5416666667</v>
      </c>
      <c r="B16" s="64">
        <f>'Нагрузка ежечасно'!P17</f>
        <v>0</v>
      </c>
      <c r="C16" s="64">
        <f>'Нагрузка ежечасно'!Q17</f>
        <v>0</v>
      </c>
      <c r="D16" s="64">
        <f>'Нагрузка ежечасно'!R17</f>
        <v>0</v>
      </c>
      <c r="E16" s="64">
        <f>'Нагрузка ежечасно'!B17</f>
        <v>71.39937452986948</v>
      </c>
      <c r="F16" s="64">
        <f>'Нагрузка ежечасно'!C17</f>
        <v>797.04</v>
      </c>
      <c r="G16" s="64">
        <f>'Нагрузка ежечасно'!D17</f>
        <v>296.64</v>
      </c>
      <c r="H16" s="64">
        <f>'Нагрузка ежечасно'!S17</f>
        <v>2.9239129587661097</v>
      </c>
      <c r="I16" s="64">
        <f>'Нагрузка ежечасно'!T17</f>
        <v>32.64</v>
      </c>
      <c r="J16" s="64">
        <f>'Нагрузка ежечасно'!U17</f>
        <v>5.88</v>
      </c>
      <c r="K16" s="64">
        <f>'Нагрузка ежечасно'!E17</f>
        <v>73.26004724186295</v>
      </c>
      <c r="L16" s="64">
        <f>'Нагрузка ежечасно'!F17</f>
        <v>825.1200000000001</v>
      </c>
      <c r="M16" s="64">
        <f>'Нагрузка ежечасно'!G17</f>
        <v>475.92</v>
      </c>
    </row>
    <row r="17" spans="1:13" s="65" customFormat="1" ht="15" hidden="1">
      <c r="A17" s="42">
        <f>'Нагрузка ежечасно'!A117</f>
        <v>40151.5833333334</v>
      </c>
      <c r="B17" s="64">
        <f>'Нагрузка ежечасно'!P18</f>
        <v>0</v>
      </c>
      <c r="C17" s="64">
        <f>'Нагрузка ежечасно'!Q18</f>
        <v>0</v>
      </c>
      <c r="D17" s="64">
        <f>'Нагрузка ежечасно'!R18</f>
        <v>0</v>
      </c>
      <c r="E17" s="64">
        <f>'Нагрузка ежечасно'!B18</f>
        <v>74.07304031183678</v>
      </c>
      <c r="F17" s="64">
        <f>'Нагрузка ежечасно'!C18</f>
        <v>828</v>
      </c>
      <c r="G17" s="64">
        <f>'Нагрузка ежечасно'!D18</f>
        <v>307.44000000000005</v>
      </c>
      <c r="H17" s="64">
        <f>'Нагрузка ежечасно'!S18</f>
        <v>3.0058625054078694</v>
      </c>
      <c r="I17" s="64">
        <f>'Нагрузка ежечасно'!T18</f>
        <v>33.6</v>
      </c>
      <c r="J17" s="64">
        <f>'Нагрузка ежечасно'!U18</f>
        <v>7.92</v>
      </c>
      <c r="K17" s="64">
        <f>'Нагрузка ежечасно'!E18</f>
        <v>31.505964884376063</v>
      </c>
      <c r="L17" s="64">
        <f>'Нагрузка ежечасно'!F18</f>
        <v>354.96000000000004</v>
      </c>
      <c r="M17" s="64">
        <f>'Нагрузка ежечасно'!G18</f>
        <v>178.56</v>
      </c>
    </row>
    <row r="18" spans="1:13" s="65" customFormat="1" ht="15">
      <c r="A18" s="42">
        <f>'Нагрузка ежечасно'!A118</f>
        <v>40150.6250000001</v>
      </c>
      <c r="B18" s="64">
        <f>'Нагрузка ежечасно'!P19</f>
        <v>0</v>
      </c>
      <c r="C18" s="64">
        <f>'Нагрузка ежечасно'!Q19</f>
        <v>0</v>
      </c>
      <c r="D18" s="64">
        <f>'Нагрузка ежечасно'!R19</f>
        <v>0</v>
      </c>
      <c r="E18" s="64">
        <f>'Нагрузка ежечасно'!B19</f>
        <v>84.63204547858865</v>
      </c>
      <c r="F18" s="64">
        <f>'Нагрузка ежечасно'!C19</f>
        <v>957.5999999999999</v>
      </c>
      <c r="G18" s="64">
        <f>'Нагрузка ежечасно'!D19</f>
        <v>321.12</v>
      </c>
      <c r="H18" s="64">
        <f>'Нагрузка ежечасно'!S19</f>
        <v>3.510426949049229</v>
      </c>
      <c r="I18" s="64">
        <f>'Нагрузка ежечасно'!T19</f>
        <v>39.72</v>
      </c>
      <c r="J18" s="64">
        <f>'Нагрузка ежечасно'!U19</f>
        <v>15.6</v>
      </c>
      <c r="K18" s="64">
        <f>'Нагрузка ежечасно'!E19</f>
        <v>34.65496842431876</v>
      </c>
      <c r="L18" s="64">
        <f>'Нагрузка ежечасно'!F19</f>
        <v>390.24</v>
      </c>
      <c r="M18" s="64">
        <f>'Нагрузка ежечасно'!G19</f>
        <v>180</v>
      </c>
    </row>
    <row r="19" spans="1:13" s="65" customFormat="1" ht="15" hidden="1">
      <c r="A19" s="42">
        <f>'Нагрузка ежечасно'!A119</f>
        <v>40149.6666666667</v>
      </c>
      <c r="B19" s="64">
        <f>'Нагрузка ежечасно'!P20</f>
        <v>0</v>
      </c>
      <c r="C19" s="64">
        <f>'Нагрузка ежечасно'!Q20</f>
        <v>0</v>
      </c>
      <c r="D19" s="64">
        <f>'Нагрузка ежечасно'!R20</f>
        <v>0</v>
      </c>
      <c r="E19" s="64">
        <f>'Нагрузка ежечасно'!B20</f>
        <v>84.86392969268022</v>
      </c>
      <c r="F19" s="64">
        <f>'Нагрузка ежечасно'!C20</f>
        <v>957.6</v>
      </c>
      <c r="G19" s="64">
        <f>'Нагрузка ежечасно'!D20</f>
        <v>309.6</v>
      </c>
      <c r="H19" s="64">
        <f>'Нагрузка ежечасно'!S20</f>
        <v>3.5094106263890317</v>
      </c>
      <c r="I19" s="64">
        <f>'Нагрузка ежечасно'!T20</f>
        <v>39.6</v>
      </c>
      <c r="J19" s="64">
        <f>'Нагрузка ежечасно'!U20</f>
        <v>15.36</v>
      </c>
      <c r="K19" s="64">
        <f>'Нагрузка ежечасно'!E20</f>
        <v>33.238850601827075</v>
      </c>
      <c r="L19" s="64">
        <f>'Нагрузка ежечасно'!F20</f>
        <v>373.68</v>
      </c>
      <c r="M19" s="64">
        <f>'Нагрузка ежечасно'!G20</f>
        <v>178.56</v>
      </c>
    </row>
    <row r="20" spans="1:13" s="65" customFormat="1" ht="15" hidden="1">
      <c r="A20" s="42">
        <f>'Нагрузка ежечасно'!A120</f>
        <v>40148.7083333334</v>
      </c>
      <c r="B20" s="64">
        <f>'Нагрузка ежечасно'!P21</f>
        <v>0</v>
      </c>
      <c r="C20" s="64">
        <f>'Нагрузка ежечасно'!Q21</f>
        <v>0</v>
      </c>
      <c r="D20" s="64">
        <f>'Нагрузка ежечасно'!R21</f>
        <v>0</v>
      </c>
      <c r="E20" s="64">
        <f>'Нагрузка ежечасно'!B21</f>
        <v>83.73808305018643</v>
      </c>
      <c r="F20" s="64">
        <f>'Нагрузка ежечасно'!C21</f>
        <v>945.36</v>
      </c>
      <c r="G20" s="64">
        <f>'Нагрузка ежечасно'!D21</f>
        <v>303.12</v>
      </c>
      <c r="H20" s="64">
        <f>'Нагрузка ежечасно'!S21</f>
        <v>3.5289468866034395</v>
      </c>
      <c r="I20" s="64">
        <f>'Нагрузка ежечасно'!T21</f>
        <v>39.84</v>
      </c>
      <c r="J20" s="64">
        <f>'Нагрузка ежечасно'!U21</f>
        <v>15.36</v>
      </c>
      <c r="K20" s="64">
        <f>'Нагрузка ежечасно'!E21</f>
        <v>33.24874336246336</v>
      </c>
      <c r="L20" s="64">
        <f>'Нагрузка ежечасно'!F21</f>
        <v>373.67999999999995</v>
      </c>
      <c r="M20" s="64">
        <f>'Нагрузка ежечасно'!G21</f>
        <v>175.68</v>
      </c>
    </row>
    <row r="21" spans="1:13" s="65" customFormat="1" ht="15">
      <c r="A21" s="42">
        <f>'Нагрузка ежечасно'!A121</f>
        <v>40147.7500000001</v>
      </c>
      <c r="B21" s="64">
        <f>'Нагрузка ежечасно'!P22</f>
        <v>0</v>
      </c>
      <c r="C21" s="64">
        <f>'Нагрузка ежечасно'!Q22</f>
        <v>0</v>
      </c>
      <c r="D21" s="64">
        <f>'Нагрузка ежечасно'!R22</f>
        <v>0</v>
      </c>
      <c r="E21" s="64">
        <f>'Нагрузка ежечасно'!B22</f>
        <v>79.26721579307339</v>
      </c>
      <c r="F21" s="64">
        <f>'Нагрузка ежечасно'!C22</f>
        <v>894.96</v>
      </c>
      <c r="G21" s="64">
        <f>'Нагрузка ежечасно'!D22</f>
        <v>300.96</v>
      </c>
      <c r="H21" s="64">
        <f>'Нагрузка ежечасно'!S22</f>
        <v>3.5286558921024898</v>
      </c>
      <c r="I21" s="64">
        <f>'Нагрузка ежечасно'!T22</f>
        <v>39.84</v>
      </c>
      <c r="J21" s="64">
        <f>'Нагрузка ежечасно'!U22</f>
        <v>15.48</v>
      </c>
      <c r="K21" s="64">
        <f>'Нагрузка ежечасно'!E22</f>
        <v>31.774986967290502</v>
      </c>
      <c r="L21" s="64">
        <f>'Нагрузка ежечасно'!F22</f>
        <v>357.12</v>
      </c>
      <c r="M21" s="64">
        <f>'Нагрузка ежечасно'!G22</f>
        <v>174.96</v>
      </c>
    </row>
    <row r="22" spans="1:13" s="65" customFormat="1" ht="15" hidden="1">
      <c r="A22" s="42">
        <f>'Нагрузка ежечасно'!A122</f>
        <v>40146.7916666668</v>
      </c>
      <c r="B22" s="64">
        <f>'Нагрузка ежечасно'!P23</f>
        <v>0</v>
      </c>
      <c r="C22" s="64">
        <f>'Нагрузка ежечасно'!Q23</f>
        <v>0</v>
      </c>
      <c r="D22" s="64">
        <f>'Нагрузка ежечасно'!R23</f>
        <v>0</v>
      </c>
      <c r="E22" s="64">
        <f>'Нагрузка ежечасно'!B23</f>
        <v>71.00169953325022</v>
      </c>
      <c r="F22" s="64">
        <f>'Нагрузка ежечасно'!C23</f>
        <v>802.0799999999999</v>
      </c>
      <c r="G22" s="64">
        <f>'Нагрузка ежечасно'!D23</f>
        <v>290.15999999999997</v>
      </c>
      <c r="H22" s="64">
        <f>'Нагрузка ежечасно'!S23</f>
        <v>3.537337813371084</v>
      </c>
      <c r="I22" s="64">
        <f>'Нагрузка ежечасно'!T23</f>
        <v>39.96</v>
      </c>
      <c r="J22" s="64">
        <f>'Нагрузка ежечасно'!U23</f>
        <v>15.6</v>
      </c>
      <c r="K22" s="64">
        <f>'Нагрузка ежечасно'!E23</f>
        <v>31.287976372281424</v>
      </c>
      <c r="L22" s="64">
        <f>'Нагрузка ежечасно'!F23</f>
        <v>352.08000000000004</v>
      </c>
      <c r="M22" s="64">
        <f>'Нагрузка ежечасно'!G23</f>
        <v>173.52</v>
      </c>
    </row>
    <row r="23" spans="1:13" s="65" customFormat="1" ht="15" hidden="1">
      <c r="A23" s="42">
        <f>'Нагрузка ежечасно'!A123</f>
        <v>40145.8333333334</v>
      </c>
      <c r="B23" s="64">
        <f>'Нагрузка ежечасно'!P24</f>
        <v>0</v>
      </c>
      <c r="C23" s="64">
        <f>'Нагрузка ежечасно'!Q24</f>
        <v>0</v>
      </c>
      <c r="D23" s="64">
        <f>'Нагрузка ежечасно'!R24</f>
        <v>0</v>
      </c>
      <c r="E23" s="64">
        <f>'Нагрузка ежечасно'!B24</f>
        <v>60.630909251568454</v>
      </c>
      <c r="F23" s="64">
        <f>'Нагрузка ежечасно'!C24</f>
        <v>686.1600000000001</v>
      </c>
      <c r="G23" s="64">
        <f>'Нагрузка ежечасно'!D24</f>
        <v>286.56</v>
      </c>
      <c r="H23" s="64">
        <f>'Нагрузка ежечасно'!S24</f>
        <v>3.562781655915879</v>
      </c>
      <c r="I23" s="64">
        <f>'Нагрузка ежечасно'!T24</f>
        <v>40.32</v>
      </c>
      <c r="J23" s="64">
        <f>'Нагрузка ежечасно'!U24</f>
        <v>16.2</v>
      </c>
      <c r="K23" s="64">
        <f>'Нагрузка ежечасно'!E24</f>
        <v>27.58692133008979</v>
      </c>
      <c r="L23" s="64">
        <f>'Нагрузка ежечасно'!F24</f>
        <v>311.03999999999996</v>
      </c>
      <c r="M23" s="64">
        <f>'Нагрузка ежечасно'!G24</f>
        <v>169.2</v>
      </c>
    </row>
    <row r="24" spans="1:13" s="65" customFormat="1" ht="15" hidden="1">
      <c r="A24" s="42">
        <f>'Нагрузка ежечасно'!A124</f>
        <v>40144.8750000001</v>
      </c>
      <c r="B24" s="64">
        <f>'Нагрузка ежечасно'!P25</f>
        <v>0</v>
      </c>
      <c r="C24" s="64">
        <f>'Нагрузка ежечасно'!Q25</f>
        <v>0</v>
      </c>
      <c r="D24" s="64">
        <f>'Нагрузка ежечасно'!R25</f>
        <v>0.24</v>
      </c>
      <c r="E24" s="64">
        <f>'Нагрузка ежечасно'!B25</f>
        <v>50.93501710094862</v>
      </c>
      <c r="F24" s="64">
        <f>'Нагрузка ежечасно'!C25</f>
        <v>577.44</v>
      </c>
      <c r="G24" s="64">
        <f>'Нагрузка ежечасно'!D25</f>
        <v>283.68</v>
      </c>
      <c r="H24" s="64">
        <f>'Нагрузка ежечасно'!S25</f>
        <v>3.5777297963675467</v>
      </c>
      <c r="I24" s="64">
        <f>'Нагрузка ежечасно'!T25</f>
        <v>40.56</v>
      </c>
      <c r="J24" s="64">
        <f>'Нагрузка ежечасно'!U25</f>
        <v>16.2</v>
      </c>
      <c r="K24" s="64">
        <f>'Нагрузка ежечасно'!E25</f>
        <v>26.126555014586003</v>
      </c>
      <c r="L24" s="64">
        <f>'Нагрузка ежечасно'!F25</f>
        <v>295.2</v>
      </c>
      <c r="M24" s="64">
        <f>'Нагрузка ежечасно'!G25</f>
        <v>169.92</v>
      </c>
    </row>
    <row r="25" spans="1:13" s="65" customFormat="1" ht="15" hidden="1">
      <c r="A25" s="42">
        <f>'Нагрузка ежечасно'!A125</f>
        <v>40143.9166666668</v>
      </c>
      <c r="B25" s="64">
        <f>'Нагрузка ежечасно'!P26</f>
        <v>0</v>
      </c>
      <c r="C25" s="64">
        <f>'Нагрузка ежечасно'!Q26</f>
        <v>0</v>
      </c>
      <c r="D25" s="64">
        <f>'Нагрузка ежечасно'!R26</f>
        <v>0</v>
      </c>
      <c r="E25" s="64">
        <f>'Нагрузка ежечасно'!B26</f>
        <v>46.27074769818722</v>
      </c>
      <c r="F25" s="64">
        <f>'Нагрузка ежечасно'!C26</f>
        <v>524.88</v>
      </c>
      <c r="G25" s="64">
        <f>'Нагрузка ежечасно'!D26</f>
        <v>280.8</v>
      </c>
      <c r="H25" s="64">
        <f>'Нагрузка ежечасно'!S26</f>
        <v>3.586141625442494</v>
      </c>
      <c r="I25" s="64">
        <f>'Нагрузка ежечасно'!T26</f>
        <v>40.68</v>
      </c>
      <c r="J25" s="64">
        <f>'Нагрузка ежечасно'!U26</f>
        <v>16.32</v>
      </c>
      <c r="K25" s="64">
        <f>'Нагрузка ежечасно'!E26</f>
        <v>25.317815628061364</v>
      </c>
      <c r="L25" s="64">
        <f>'Нагрузка ежечасно'!F26</f>
        <v>286.56</v>
      </c>
      <c r="M25" s="64">
        <f>'Нагрузка ежечасно'!G26</f>
        <v>169.2</v>
      </c>
    </row>
    <row r="26" spans="1:13" s="65" customFormat="1" ht="15" hidden="1">
      <c r="A26" s="42">
        <f>'Нагрузка ежечасно'!A126</f>
        <v>40142.9583333334</v>
      </c>
      <c r="B26" s="64">
        <f>'Нагрузка ежечасно'!P27</f>
        <v>0</v>
      </c>
      <c r="C26" s="64">
        <f>'Нагрузка ежечасно'!Q27</f>
        <v>0</v>
      </c>
      <c r="D26" s="64">
        <f>'Нагрузка ежечасно'!R27</f>
        <v>0</v>
      </c>
      <c r="E26" s="64">
        <f>'Нагрузка ежечасно'!B27</f>
        <v>43.20445347958888</v>
      </c>
      <c r="F26" s="64">
        <f>'Нагрузка ежечасно'!C27</f>
        <v>491.03999999999996</v>
      </c>
      <c r="G26" s="64">
        <f>'Нагрузка ежечасно'!D27</f>
        <v>283.68</v>
      </c>
      <c r="H26" s="64">
        <f>'Нагрузка ежечасно'!S27</f>
        <v>3.58981285021022</v>
      </c>
      <c r="I26" s="64">
        <f>'Нагрузка ежечасно'!T27</f>
        <v>40.8</v>
      </c>
      <c r="J26" s="64">
        <f>'Нагрузка ежечасно'!U27</f>
        <v>16.56</v>
      </c>
      <c r="K26" s="64">
        <f>'Нагрузка ежечасно'!E27</f>
        <v>25.058297547723107</v>
      </c>
      <c r="L26" s="64">
        <f>'Нагрузка ежечасно'!F27</f>
        <v>284.4</v>
      </c>
      <c r="M26" s="64">
        <f>'Нагрузка ежечасно'!G27</f>
        <v>170.64</v>
      </c>
    </row>
    <row r="27" spans="1:13" s="65" customFormat="1" ht="15" hidden="1">
      <c r="A27" s="42">
        <f>'Нагрузка ежечасно'!A127</f>
        <v>40142.0000000001</v>
      </c>
      <c r="B27" s="64">
        <f>'Нагрузка ежечасно'!P28</f>
        <v>0</v>
      </c>
      <c r="C27" s="64">
        <f>'Нагрузка ежечасно'!Q28</f>
        <v>0</v>
      </c>
      <c r="D27" s="64">
        <f>'Нагрузка ежечасно'!R28</f>
        <v>0</v>
      </c>
      <c r="E27" s="64">
        <f>'Нагрузка ежечасно'!B28</f>
        <v>41.690720240655466</v>
      </c>
      <c r="F27" s="64">
        <f>'Нагрузка ежечасно'!C28</f>
        <v>475.91999999999996</v>
      </c>
      <c r="G27" s="64">
        <f>'Нагрузка ежечасно'!D28</f>
        <v>285.84000000000003</v>
      </c>
      <c r="H27" s="64">
        <f>'Нагрузка ежечасно'!S28</f>
        <v>3.5846030262389093</v>
      </c>
      <c r="I27" s="64">
        <f>'Нагрузка ежечасно'!T28</f>
        <v>40.92</v>
      </c>
      <c r="J27" s="64">
        <f>'Нагрузка ежечасно'!U28</f>
        <v>16.56</v>
      </c>
      <c r="K27" s="64">
        <f>'Нагрузка ежечасно'!E28</f>
        <v>24.890376697414005</v>
      </c>
      <c r="L27" s="64">
        <f>'Нагрузка ежечасно'!F28</f>
        <v>282.96000000000004</v>
      </c>
      <c r="M27" s="64">
        <f>'Нагрузка ежечасно'!G28</f>
        <v>169.92</v>
      </c>
    </row>
    <row r="29" spans="1:10" ht="15">
      <c r="A29" s="44"/>
      <c r="B29" s="89" t="str">
        <f>'Нагрузка ежечасно'!V3</f>
        <v>ГПП Яч. 611</v>
      </c>
      <c r="C29" s="81"/>
      <c r="D29" s="81"/>
      <c r="E29" s="89" t="str">
        <f>'Нагрузка ежечасно'!H3</f>
        <v>ГПП Яч. 617 (тп4)</v>
      </c>
      <c r="F29" s="81"/>
      <c r="G29" s="81"/>
      <c r="H29" s="89" t="str">
        <f>'Нагрузка ежечасно'!K3</f>
        <v>ГПП Яч. 620 (тп3)</v>
      </c>
      <c r="I29" s="81"/>
      <c r="J29" s="81"/>
    </row>
    <row r="30" spans="1:14" ht="15">
      <c r="A30" s="61" t="s">
        <v>0</v>
      </c>
      <c r="B30" s="28" t="s">
        <v>1</v>
      </c>
      <c r="C30" s="28" t="s">
        <v>2</v>
      </c>
      <c r="D30" s="31" t="s">
        <v>3</v>
      </c>
      <c r="E30" s="28" t="s">
        <v>1</v>
      </c>
      <c r="F30" s="28" t="s">
        <v>2</v>
      </c>
      <c r="G30" s="28" t="s">
        <v>3</v>
      </c>
      <c r="H30" s="28" t="s">
        <v>1</v>
      </c>
      <c r="I30" s="28" t="s">
        <v>2</v>
      </c>
      <c r="J30" s="31" t="s">
        <v>3</v>
      </c>
      <c r="N30" s="63"/>
    </row>
    <row r="31" spans="1:10" s="65" customFormat="1" ht="15">
      <c r="A31" s="42">
        <f aca="true" t="shared" si="0" ref="A31:A54">A4</f>
        <v>40164.041666666664</v>
      </c>
      <c r="B31" s="64">
        <f>'Нагрузка ежечасно'!V5</f>
        <v>4.567102602222464</v>
      </c>
      <c r="C31" s="64">
        <f>'Нагрузка ежечасно'!W5</f>
        <v>52.08</v>
      </c>
      <c r="D31" s="64">
        <f>'Нагрузка ежечасно'!X5</f>
        <v>14.760000000000002</v>
      </c>
      <c r="E31" s="64">
        <f>'Нагрузка ежечасно'!H5</f>
        <v>73.8102710875308</v>
      </c>
      <c r="F31" s="64">
        <f>'Нагрузка ежечасно'!I5</f>
        <v>841.6800000000001</v>
      </c>
      <c r="G31" s="64">
        <f>'Нагрузка ежечасно'!J5</f>
        <v>315.36</v>
      </c>
      <c r="H31" s="64">
        <f>'Нагрузка ежечасно'!K5</f>
        <v>86.58044358264839</v>
      </c>
      <c r="I31" s="64">
        <f>'Нагрузка ежечасно'!L5</f>
        <v>986.88</v>
      </c>
      <c r="J31" s="64">
        <f>'Нагрузка ежечасно'!M5</f>
        <v>361.92</v>
      </c>
    </row>
    <row r="32" spans="1:10" s="65" customFormat="1" ht="15" hidden="1">
      <c r="A32" s="42">
        <f t="shared" si="0"/>
        <v>40163.083333333336</v>
      </c>
      <c r="B32" s="64">
        <f>'Нагрузка ежечасно'!V6</f>
        <v>4.570557588762943</v>
      </c>
      <c r="C32" s="64">
        <f>'Нагрузка ежечасно'!W6</f>
        <v>52.2</v>
      </c>
      <c r="D32" s="64">
        <f>'Нагрузка ежечасно'!X6</f>
        <v>14.760000000000002</v>
      </c>
      <c r="E32" s="64">
        <f>'Нагрузка ежечасно'!H6</f>
        <v>78.80271704763695</v>
      </c>
      <c r="F32" s="64">
        <f>'Нагрузка ежечасно'!I6</f>
        <v>900</v>
      </c>
      <c r="G32" s="64">
        <f>'Нагрузка ежечасно'!J6</f>
        <v>314.64</v>
      </c>
      <c r="H32" s="64">
        <f>'Нагрузка ежечасно'!K6</f>
        <v>89.8603954570578</v>
      </c>
      <c r="I32" s="64">
        <f>'Нагрузка ежечасно'!L6</f>
        <v>1028.16</v>
      </c>
      <c r="J32" s="64">
        <f>'Нагрузка ежечасно'!M6</f>
        <v>358.08</v>
      </c>
    </row>
    <row r="33" spans="1:10" s="65" customFormat="1" ht="15" hidden="1">
      <c r="A33" s="42">
        <f t="shared" si="0"/>
        <v>40162.125</v>
      </c>
      <c r="B33" s="64">
        <f>'Нагрузка ежечасно'!V7</f>
        <v>4.570092613539662</v>
      </c>
      <c r="C33" s="64">
        <f>'Нагрузка ежечасно'!W7</f>
        <v>52.2</v>
      </c>
      <c r="D33" s="64">
        <f>'Нагрузка ежечасно'!X7</f>
        <v>14.52</v>
      </c>
      <c r="E33" s="64">
        <f>'Нагрузка ежечасно'!H7</f>
        <v>99.84864413581826</v>
      </c>
      <c r="F33" s="64">
        <f>'Нагрузка ежечасно'!I7</f>
        <v>1140.48</v>
      </c>
      <c r="G33" s="64">
        <f>'Нагрузка ежечасно'!J7</f>
        <v>310.32000000000005</v>
      </c>
      <c r="H33" s="64">
        <f>'Нагрузка ежечасно'!K7</f>
        <v>108.21661386882448</v>
      </c>
      <c r="I33" s="64">
        <f>'Нагрузка ежечасно'!L7</f>
        <v>1236.48</v>
      </c>
      <c r="J33" s="64">
        <f>'Нагрузка ежечасно'!M7</f>
        <v>360.96000000000004</v>
      </c>
    </row>
    <row r="34" spans="1:10" s="65" customFormat="1" ht="15" hidden="1">
      <c r="A34" s="42">
        <f t="shared" si="0"/>
        <v>40161.1666666667</v>
      </c>
      <c r="B34" s="64">
        <f>'Нагрузка ежечасно'!V8</f>
        <v>4.634386409872507</v>
      </c>
      <c r="C34" s="64">
        <f>'Нагрузка ежечасно'!W8</f>
        <v>52.8</v>
      </c>
      <c r="D34" s="64">
        <f>'Нагрузка ежечасно'!X8</f>
        <v>14.16</v>
      </c>
      <c r="E34" s="64">
        <f>'Нагрузка ежечасно'!H8</f>
        <v>116.91292988542007</v>
      </c>
      <c r="F34" s="64">
        <f>'Нагрузка ежечасно'!I8</f>
        <v>1332</v>
      </c>
      <c r="G34" s="64">
        <f>'Нагрузка ежечасно'!J8</f>
        <v>313.92</v>
      </c>
      <c r="H34" s="64">
        <f>'Нагрузка ежечасно'!K8</f>
        <v>133.64389348228448</v>
      </c>
      <c r="I34" s="64">
        <f>'Нагрузка ежечасно'!L8</f>
        <v>1525.44</v>
      </c>
      <c r="J34" s="64">
        <f>'Нагрузка ежечасно'!M8</f>
        <v>387.84000000000003</v>
      </c>
    </row>
    <row r="35" spans="1:10" s="65" customFormat="1" ht="15" hidden="1">
      <c r="A35" s="42">
        <f t="shared" si="0"/>
        <v>40160.2083333334</v>
      </c>
      <c r="B35" s="64">
        <f>'Нагрузка ежечасно'!V9</f>
        <v>4.75730351807881</v>
      </c>
      <c r="C35" s="64">
        <f>'Нагрузка ежечасно'!W9</f>
        <v>54</v>
      </c>
      <c r="D35" s="64">
        <f>'Нагрузка ежечасно'!X9</f>
        <v>13.8</v>
      </c>
      <c r="E35" s="64">
        <f>'Нагрузка ежечасно'!H9</f>
        <v>109.9888573379821</v>
      </c>
      <c r="F35" s="64">
        <f>'Нагрузка ежечасно'!I9</f>
        <v>1248.48</v>
      </c>
      <c r="G35" s="64">
        <f>'Нагрузка ежечасно'!J9</f>
        <v>307.44000000000005</v>
      </c>
      <c r="H35" s="64">
        <f>'Нагрузка ежечасно'!K9</f>
        <v>135.08499299373008</v>
      </c>
      <c r="I35" s="64">
        <f>'Нагрузка ежечасно'!L9</f>
        <v>1538.88</v>
      </c>
      <c r="J35" s="64">
        <f>'Нагрузка ежечасно'!M9</f>
        <v>404.15999999999997</v>
      </c>
    </row>
    <row r="36" spans="1:10" s="65" customFormat="1" ht="15">
      <c r="A36" s="42">
        <f t="shared" si="0"/>
        <v>40159.25</v>
      </c>
      <c r="B36" s="64">
        <f>'Нагрузка ежечасно'!V10</f>
        <v>4.7474721874163555</v>
      </c>
      <c r="C36" s="64">
        <f>'Нагрузка ежечасно'!W10</f>
        <v>53.76</v>
      </c>
      <c r="D36" s="64">
        <f>'Нагрузка ежечасно'!X10</f>
        <v>13.44</v>
      </c>
      <c r="E36" s="64">
        <f>'Нагрузка ежечасно'!H10</f>
        <v>109.80648840626849</v>
      </c>
      <c r="F36" s="64">
        <f>'Нагрузка ежечасно'!I10</f>
        <v>1243.44</v>
      </c>
      <c r="G36" s="64">
        <f>'Нагрузка ежечасно'!J10</f>
        <v>308.15999999999997</v>
      </c>
      <c r="H36" s="64">
        <f>'Нагрузка ежечасно'!K10</f>
        <v>144.2144267592229</v>
      </c>
      <c r="I36" s="64">
        <f>'Нагрузка ежечасно'!L10</f>
        <v>1632.96</v>
      </c>
      <c r="J36" s="64">
        <f>'Нагрузка ежечасно'!M10</f>
        <v>413.76</v>
      </c>
    </row>
    <row r="37" spans="1:10" s="65" customFormat="1" ht="15" hidden="1">
      <c r="A37" s="42">
        <f t="shared" si="0"/>
        <v>40158.2916666667</v>
      </c>
      <c r="B37" s="64">
        <f>'Нагрузка ежечасно'!V11</f>
        <v>4.79835874804778</v>
      </c>
      <c r="C37" s="64">
        <f>'Нагрузка ежечасно'!W11</f>
        <v>54</v>
      </c>
      <c r="D37" s="64">
        <f>'Нагрузка ежечасно'!X11</f>
        <v>12.72</v>
      </c>
      <c r="E37" s="64">
        <f>'Нагрузка ежечасно'!H11</f>
        <v>109.46655757213003</v>
      </c>
      <c r="F37" s="64">
        <f>'Нагрузка ежечасно'!I11</f>
        <v>1231.92</v>
      </c>
      <c r="G37" s="64">
        <f>'Нагрузка ежечасно'!J11</f>
        <v>298.08</v>
      </c>
      <c r="H37" s="64">
        <f>'Нагрузка ежечасно'!K11</f>
        <v>141.68445177148166</v>
      </c>
      <c r="I37" s="64">
        <f>'Нагрузка ежечасно'!L11</f>
        <v>1596.48</v>
      </c>
      <c r="J37" s="64">
        <f>'Нагрузка ежечасно'!M11</f>
        <v>382.08</v>
      </c>
    </row>
    <row r="38" spans="1:10" s="65" customFormat="1" ht="15" hidden="1">
      <c r="A38" s="42">
        <f t="shared" si="0"/>
        <v>40157.3333333334</v>
      </c>
      <c r="B38" s="64">
        <f>'Нагрузка ежечасно'!V12</f>
        <v>4.783917513470972</v>
      </c>
      <c r="C38" s="64">
        <f>'Нагрузка ежечасно'!W12</f>
        <v>53.88</v>
      </c>
      <c r="D38" s="64">
        <f>'Нагрузка ежечасно'!X12</f>
        <v>13.559999999999999</v>
      </c>
      <c r="E38" s="64">
        <f>'Нагрузка ежечасно'!H12</f>
        <v>108.86875089676256</v>
      </c>
      <c r="F38" s="64">
        <f>'Нагрузка ежечасно'!I12</f>
        <v>1226.16</v>
      </c>
      <c r="G38" s="64">
        <f>'Нагрузка ежечасно'!J12</f>
        <v>297.36</v>
      </c>
      <c r="H38" s="64">
        <f>'Нагрузка ежечасно'!K12</f>
        <v>131.3091729402059</v>
      </c>
      <c r="I38" s="64">
        <f>'Нагрузка ежечасно'!L12</f>
        <v>1479.3600000000001</v>
      </c>
      <c r="J38" s="64">
        <f>'Нагрузка ежечасно'!M12</f>
        <v>370.56</v>
      </c>
    </row>
    <row r="39" spans="1:10" s="65" customFormat="1" ht="16.5" customHeight="1" hidden="1">
      <c r="A39" s="42">
        <f t="shared" si="0"/>
        <v>40156.375</v>
      </c>
      <c r="B39" s="64">
        <f>'Нагрузка ежечасно'!V13</f>
        <v>4.747452844857774</v>
      </c>
      <c r="C39" s="64">
        <f>'Нагрузка ежечасно'!W13</f>
        <v>53.4</v>
      </c>
      <c r="D39" s="64">
        <f>'Нагрузка ежечасно'!X13</f>
        <v>13.68</v>
      </c>
      <c r="E39" s="64">
        <f>'Нагрузка ежечасно'!H13</f>
        <v>109.20208386508804</v>
      </c>
      <c r="F39" s="64">
        <f>'Нагрузка ежечасно'!I13</f>
        <v>1228.32</v>
      </c>
      <c r="G39" s="64">
        <f>'Нагрузка ежечасно'!J13</f>
        <v>307.44</v>
      </c>
      <c r="H39" s="64">
        <f>'Нагрузка ежечасно'!K13</f>
        <v>138.8140989379289</v>
      </c>
      <c r="I39" s="64">
        <f>'Нагрузка ежечасно'!L13</f>
        <v>1561.92</v>
      </c>
      <c r="J39" s="64">
        <f>'Нагрузка ежечасно'!M13</f>
        <v>387.84000000000003</v>
      </c>
    </row>
    <row r="40" spans="1:10" s="65" customFormat="1" ht="16.5" customHeight="1" hidden="1">
      <c r="A40" s="42">
        <f t="shared" si="0"/>
        <v>40155.4166666667</v>
      </c>
      <c r="B40" s="64">
        <f>'Нагрузка ежечасно'!V14</f>
        <v>4.695245141570248</v>
      </c>
      <c r="C40" s="64">
        <f>'Нагрузка ежечасно'!W14</f>
        <v>52.92</v>
      </c>
      <c r="D40" s="64">
        <f>'Нагрузка ежечасно'!X14</f>
        <v>12.96</v>
      </c>
      <c r="E40" s="64">
        <f>'Нагрузка ежечасно'!H14</f>
        <v>106.48943742853882</v>
      </c>
      <c r="F40" s="64">
        <f>'Нагрузка ежечасно'!I14</f>
        <v>1200.24</v>
      </c>
      <c r="G40" s="64">
        <f>'Нагрузка ежечасно'!J14</f>
        <v>311.04</v>
      </c>
      <c r="H40" s="64">
        <f>'Нагрузка ежечасно'!K14</f>
        <v>134.7166214817659</v>
      </c>
      <c r="I40" s="64">
        <f>'Нагрузка ежечасно'!L14</f>
        <v>1520.6399999999999</v>
      </c>
      <c r="J40" s="64">
        <f>'Нагрузка ежечасно'!M14</f>
        <v>386.88</v>
      </c>
    </row>
    <row r="41" spans="1:10" s="65" customFormat="1" ht="16.5" customHeight="1" hidden="1">
      <c r="A41" s="42">
        <f t="shared" si="0"/>
        <v>40154.4583333334</v>
      </c>
      <c r="B41" s="64">
        <f>'Нагрузка ежечасно'!V15</f>
        <v>4.639308813924169</v>
      </c>
      <c r="C41" s="64">
        <f>'Нагрузка ежечасно'!W15</f>
        <v>52.32</v>
      </c>
      <c r="D41" s="64">
        <f>'Нагрузка ежечасно'!X15</f>
        <v>12.84</v>
      </c>
      <c r="E41" s="64">
        <f>'Нагрузка ежечасно'!H15</f>
        <v>103.61832392200357</v>
      </c>
      <c r="F41" s="64">
        <f>'Нагрузка ежечасно'!I15</f>
        <v>1168.56</v>
      </c>
      <c r="G41" s="64">
        <f>'Нагрузка ежечасно'!J15</f>
        <v>305.28</v>
      </c>
      <c r="H41" s="64">
        <f>'Нагрузка ежечасно'!K15</f>
        <v>127.43674093278742</v>
      </c>
      <c r="I41" s="64">
        <f>'Нагрузка ежечасно'!L15</f>
        <v>1440</v>
      </c>
      <c r="J41" s="64">
        <f>'Нагрузка ежечасно'!M15</f>
        <v>342.72</v>
      </c>
    </row>
    <row r="42" spans="1:10" s="65" customFormat="1" ht="16.5" customHeight="1" hidden="1">
      <c r="A42" s="42">
        <f t="shared" si="0"/>
        <v>40153.5000000001</v>
      </c>
      <c r="B42" s="64">
        <f>'Нагрузка ежечасно'!V16</f>
        <v>4.495740232862299</v>
      </c>
      <c r="C42" s="64">
        <f>'Нагрузка ежечасно'!W16</f>
        <v>50.64</v>
      </c>
      <c r="D42" s="64">
        <f>'Нагрузка ежечасно'!X16</f>
        <v>12.84</v>
      </c>
      <c r="E42" s="64">
        <f>'Нагрузка ежечасно'!H16</f>
        <v>101.56963834149089</v>
      </c>
      <c r="F42" s="64">
        <f>'Нагрузка ежечасно'!I16</f>
        <v>1144.08</v>
      </c>
      <c r="G42" s="64">
        <f>'Нагрузка ежечасно'!J16</f>
        <v>304.56</v>
      </c>
      <c r="H42" s="64">
        <f>'Нагрузка ежечасно'!K16</f>
        <v>127.26703959664675</v>
      </c>
      <c r="I42" s="64">
        <f>'Нагрузка ежечасно'!L16</f>
        <v>1433.28</v>
      </c>
      <c r="J42" s="64">
        <f>'Нагрузка ежечасно'!M16</f>
        <v>335.03999999999996</v>
      </c>
    </row>
    <row r="43" spans="1:10" s="65" customFormat="1" ht="16.5" customHeight="1" hidden="1">
      <c r="A43" s="42">
        <f t="shared" si="0"/>
        <v>40152.5416666667</v>
      </c>
      <c r="B43" s="64">
        <f>'Нагрузка ежечасно'!V17</f>
        <v>4.485526452708594</v>
      </c>
      <c r="C43" s="64">
        <f>'Нагрузка ежечасно'!W17</f>
        <v>50.519999999999996</v>
      </c>
      <c r="D43" s="64">
        <f>'Нагрузка ежечасно'!X17</f>
        <v>12.84</v>
      </c>
      <c r="E43" s="64">
        <f>'Нагрузка ежечасно'!H17</f>
        <v>105.28734538163025</v>
      </c>
      <c r="F43" s="64">
        <f>'Нагрузка ежечасно'!I17</f>
        <v>1185.84</v>
      </c>
      <c r="G43" s="64">
        <f>'Нагрузка ежечасно'!J17</f>
        <v>303.84000000000003</v>
      </c>
      <c r="H43" s="64">
        <f>'Нагрузка ежечасно'!K17</f>
        <v>137.68190138189829</v>
      </c>
      <c r="I43" s="64">
        <f>'Нагрузка ежечасно'!L17</f>
        <v>1536.96</v>
      </c>
      <c r="J43" s="64">
        <f>'Нагрузка ежечасно'!M17</f>
        <v>385.91999999999996</v>
      </c>
    </row>
    <row r="44" spans="1:10" s="65" customFormat="1" ht="16.5" customHeight="1" hidden="1">
      <c r="A44" s="42">
        <f t="shared" si="0"/>
        <v>40151.5833333334</v>
      </c>
      <c r="B44" s="64">
        <f>'Нагрузка ежечасно'!V18</f>
        <v>4.579974611319035</v>
      </c>
      <c r="C44" s="64">
        <f>'Нагрузка ежечасно'!W18</f>
        <v>51.6</v>
      </c>
      <c r="D44" s="64">
        <f>'Нагрузка ежечасно'!X18</f>
        <v>12.96</v>
      </c>
      <c r="E44" s="64">
        <f>'Нагрузка ежечасно'!H18</f>
        <v>113.11472179583292</v>
      </c>
      <c r="F44" s="64">
        <f>'Нагрузка ежечасно'!I18</f>
        <v>1274.4</v>
      </c>
      <c r="G44" s="64">
        <f>'Нагрузка ежечасно'!J18</f>
        <v>311.76</v>
      </c>
      <c r="H44" s="64">
        <f>'Нагрузка ежечасно'!K18</f>
        <v>137.41085739007403</v>
      </c>
      <c r="I44" s="64">
        <f>'Нагрузка ежечасно'!L18</f>
        <v>1536</v>
      </c>
      <c r="J44" s="64">
        <f>'Нагрузка ежечасно'!M18</f>
        <v>379.2</v>
      </c>
    </row>
    <row r="45" spans="1:10" s="65" customFormat="1" ht="16.5" customHeight="1">
      <c r="A45" s="42">
        <f t="shared" si="0"/>
        <v>40150.6250000001</v>
      </c>
      <c r="B45" s="64">
        <f>'Нагрузка ежечасно'!V19</f>
        <v>4.614268550962492</v>
      </c>
      <c r="C45" s="64">
        <f>'Нагрузка ежечасно'!W19</f>
        <v>51.96</v>
      </c>
      <c r="D45" s="64">
        <f>'Нагрузка ежечасно'!X19</f>
        <v>13.44</v>
      </c>
      <c r="E45" s="64">
        <f>'Нагрузка ежечасно'!H19</f>
        <v>142.32833895301394</v>
      </c>
      <c r="F45" s="64">
        <f>'Нагрузка ежечасно'!I19</f>
        <v>1602.7199999999998</v>
      </c>
      <c r="G45" s="64">
        <f>'Нагрузка ежечасно'!J19</f>
        <v>337.68</v>
      </c>
      <c r="H45" s="64">
        <f>'Нагрузка ежечасно'!K19</f>
        <v>152.80432471873502</v>
      </c>
      <c r="I45" s="64">
        <f>'Нагрузка ежечасно'!L19</f>
        <v>1728.96</v>
      </c>
      <c r="J45" s="64">
        <f>'Нагрузка ежечасно'!M19</f>
        <v>409.92</v>
      </c>
    </row>
    <row r="46" spans="1:10" s="65" customFormat="1" ht="16.5" customHeight="1" hidden="1">
      <c r="A46" s="42">
        <f t="shared" si="0"/>
        <v>40149.6666666667</v>
      </c>
      <c r="B46" s="64">
        <f>'Нагрузка ежечасно'!V20</f>
        <v>4.440385950661549</v>
      </c>
      <c r="C46" s="64">
        <f>'Нагрузка ежечасно'!W20</f>
        <v>49.92</v>
      </c>
      <c r="D46" s="64">
        <f>'Нагрузка ежечасно'!X20</f>
        <v>13.559999999999999</v>
      </c>
      <c r="E46" s="64">
        <f>'Нагрузка ежечасно'!H20</f>
        <v>148.26192513146373</v>
      </c>
      <c r="F46" s="64">
        <f>'Нагрузка ежечасно'!I20</f>
        <v>1666.8</v>
      </c>
      <c r="G46" s="64">
        <f>'Нагрузка ежечасно'!J20</f>
        <v>346.32000000000005</v>
      </c>
      <c r="H46" s="64">
        <f>'Нагрузка ежечасно'!K20</f>
        <v>155.8603701222959</v>
      </c>
      <c r="I46" s="64">
        <f>'Нагрузка ежечасно'!L20</f>
        <v>1758.72</v>
      </c>
      <c r="J46" s="64">
        <f>'Нагрузка ежечасно'!M20</f>
        <v>413.76</v>
      </c>
    </row>
    <row r="47" spans="1:10" s="65" customFormat="1" ht="16.5" customHeight="1" hidden="1">
      <c r="A47" s="42">
        <f t="shared" si="0"/>
        <v>40148.7083333334</v>
      </c>
      <c r="B47" s="64">
        <f>'Нагрузка ежечасно'!V21</f>
        <v>4.4950934346811415</v>
      </c>
      <c r="C47" s="64">
        <f>'Нагрузка ежечасно'!W21</f>
        <v>50.519999999999996</v>
      </c>
      <c r="D47" s="64">
        <f>'Нагрузка ежечасно'!X21</f>
        <v>13.68</v>
      </c>
      <c r="E47" s="64">
        <f>'Нагрузка ежечасно'!H21</f>
        <v>148.37011488914285</v>
      </c>
      <c r="F47" s="64">
        <f>'Нагрузка ежечасно'!I21</f>
        <v>1667.52</v>
      </c>
      <c r="G47" s="64">
        <f>'Нагрузка ежечасно'!J21</f>
        <v>342</v>
      </c>
      <c r="H47" s="64">
        <f>'Нагрузка ежечасно'!K21</f>
        <v>153.23282625685297</v>
      </c>
      <c r="I47" s="64">
        <f>'Нагрузка ежечасно'!L21</f>
        <v>1729.92</v>
      </c>
      <c r="J47" s="64">
        <f>'Нагрузка ежечасно'!M21</f>
        <v>409.91999999999996</v>
      </c>
    </row>
    <row r="48" spans="1:10" s="65" customFormat="1" ht="16.5" customHeight="1">
      <c r="A48" s="42">
        <f t="shared" si="0"/>
        <v>40147.7500000001</v>
      </c>
      <c r="B48" s="64">
        <f>'Нагрузка ежечасно'!V22</f>
        <v>4.430987765936007</v>
      </c>
      <c r="C48" s="64">
        <f>'Нагрузка ежечасно'!W22</f>
        <v>49.8</v>
      </c>
      <c r="D48" s="64">
        <f>'Нагрузка ежечасно'!X22</f>
        <v>13.68</v>
      </c>
      <c r="E48" s="64">
        <f>'Нагрузка ежечасно'!H22</f>
        <v>146.3186899864748</v>
      </c>
      <c r="F48" s="64">
        <f>'Нагрузка ежечасно'!I22</f>
        <v>1644.48</v>
      </c>
      <c r="G48" s="64">
        <f>'Нагрузка ежечасно'!J22</f>
        <v>344.88</v>
      </c>
      <c r="H48" s="64">
        <f>'Нагрузка ежечасно'!K22</f>
        <v>149.734048819096</v>
      </c>
      <c r="I48" s="64">
        <f>'Нагрузка ежечасно'!L22</f>
        <v>1690.56</v>
      </c>
      <c r="J48" s="64">
        <f>'Нагрузка ежечасно'!M22</f>
        <v>403.20000000000005</v>
      </c>
    </row>
    <row r="49" spans="1:10" s="65" customFormat="1" ht="16.5" customHeight="1" hidden="1">
      <c r="A49" s="42">
        <f t="shared" si="0"/>
        <v>40146.7916666668</v>
      </c>
      <c r="B49" s="64">
        <f>'Нагрузка ежечасно'!V23</f>
        <v>4.489515355395527</v>
      </c>
      <c r="C49" s="64">
        <f>'Нагрузка ежечасно'!W23</f>
        <v>50.519999999999996</v>
      </c>
      <c r="D49" s="64">
        <f>'Нагрузка ежечасно'!X23</f>
        <v>13.92</v>
      </c>
      <c r="E49" s="64">
        <f>'Нагрузка ежечасно'!H23</f>
        <v>133.53375601012542</v>
      </c>
      <c r="F49" s="64">
        <f>'Нагрузка ежечасно'!I23</f>
        <v>1502.6399999999999</v>
      </c>
      <c r="G49" s="64">
        <f>'Нагрузка ежечасно'!J23</f>
        <v>333.36</v>
      </c>
      <c r="H49" s="64">
        <f>'Нагрузка ежечасно'!K23</f>
        <v>136.2246850410534</v>
      </c>
      <c r="I49" s="64">
        <f>'Нагрузка ежечасно'!L23</f>
        <v>1538.88</v>
      </c>
      <c r="J49" s="64">
        <f>'Нагрузка ежечасно'!M23</f>
        <v>389.76</v>
      </c>
    </row>
    <row r="50" spans="1:10" s="65" customFormat="1" ht="16.5" customHeight="1" hidden="1">
      <c r="A50" s="42">
        <f t="shared" si="0"/>
        <v>40145.8333333334</v>
      </c>
      <c r="B50" s="64">
        <f>'Нагрузка ежечасно'!V24</f>
        <v>4.512675402761602</v>
      </c>
      <c r="C50" s="64">
        <f>'Нагрузка ежечасно'!W24</f>
        <v>50.879999999999995</v>
      </c>
      <c r="D50" s="64">
        <f>'Нагрузка ежечасно'!X24</f>
        <v>14.04</v>
      </c>
      <c r="E50" s="64">
        <f>'Нагрузка ежечасно'!H24</f>
        <v>115.58409168394101</v>
      </c>
      <c r="F50" s="64">
        <f>'Нагрузка ежечасно'!I24</f>
        <v>1303.1999999999998</v>
      </c>
      <c r="G50" s="64">
        <f>'Нагрузка ежечасно'!J24</f>
        <v>326.88</v>
      </c>
      <c r="H50" s="64">
        <f>'Нагрузка ежечасно'!K24</f>
        <v>120.71043562781657</v>
      </c>
      <c r="I50" s="64">
        <f>'Нагрузка ежечасно'!L24</f>
        <v>1366.08</v>
      </c>
      <c r="J50" s="64">
        <f>'Нагрузка ежечасно'!M24</f>
        <v>372.48</v>
      </c>
    </row>
    <row r="51" spans="1:10" s="65" customFormat="1" ht="16.5" customHeight="1" hidden="1">
      <c r="A51" s="42">
        <f t="shared" si="0"/>
        <v>40144.8750000001</v>
      </c>
      <c r="B51" s="64">
        <f>'Нагрузка ежечасно'!V25</f>
        <v>4.5137340980483955</v>
      </c>
      <c r="C51" s="64">
        <f>'Нагрузка ежечасно'!W25</f>
        <v>51</v>
      </c>
      <c r="D51" s="64">
        <f>'Нагрузка ежечасно'!X25</f>
        <v>14.16</v>
      </c>
      <c r="E51" s="64">
        <f>'Нагрузка ежечасно'!H25</f>
        <v>96.73197685888185</v>
      </c>
      <c r="F51" s="64">
        <f>'Нагрузка ежечасно'!I25</f>
        <v>1092.96</v>
      </c>
      <c r="G51" s="64">
        <f>'Нагрузка ежечасно'!J25</f>
        <v>318.96000000000004</v>
      </c>
      <c r="H51" s="64">
        <f>'Нагрузка ежечасно'!K25</f>
        <v>104.32575406212585</v>
      </c>
      <c r="I51" s="64">
        <f>'Нагрузка ежечасно'!L25</f>
        <v>1182.72</v>
      </c>
      <c r="J51" s="64">
        <f>'Нагрузка ежечасно'!M25</f>
        <v>358.08000000000004</v>
      </c>
    </row>
    <row r="52" spans="1:10" s="65" customFormat="1" ht="16.5" customHeight="1" hidden="1">
      <c r="A52" s="42">
        <f t="shared" si="0"/>
        <v>40143.9166666668</v>
      </c>
      <c r="B52" s="64">
        <f>'Нагрузка ежечасно'!V26</f>
        <v>4.580107349800046</v>
      </c>
      <c r="C52" s="64">
        <f>'Нагрузка ежечасно'!W26</f>
        <v>51.84</v>
      </c>
      <c r="D52" s="64">
        <f>'Нагрузка ежечасно'!X26</f>
        <v>14.280000000000001</v>
      </c>
      <c r="E52" s="64">
        <f>'Нагрузка ежечасно'!H26</f>
        <v>85.62256240042863</v>
      </c>
      <c r="F52" s="64">
        <f>'Нагрузка ежечасно'!I26</f>
        <v>969.12</v>
      </c>
      <c r="G52" s="64">
        <f>'Нагрузка ежечасно'!J26</f>
        <v>318.24</v>
      </c>
      <c r="H52" s="64">
        <f>'Нагрузка ежечасно'!K26</f>
        <v>94.8687849468091</v>
      </c>
      <c r="I52" s="64">
        <f>'Нагрузка ежечасно'!L26</f>
        <v>1076.16</v>
      </c>
      <c r="J52" s="64">
        <f>'Нагрузка ежечасно'!M26</f>
        <v>356.15999999999997</v>
      </c>
    </row>
    <row r="53" spans="1:10" s="65" customFormat="1" ht="16.5" customHeight="1" hidden="1">
      <c r="A53" s="42">
        <f t="shared" si="0"/>
        <v>40142.9583333334</v>
      </c>
      <c r="B53" s="64">
        <f>'Нагрузка ежечасно'!V27</f>
        <v>4.641600263059259</v>
      </c>
      <c r="C53" s="64">
        <f>'Нагрузка ежечасно'!W27</f>
        <v>52.68</v>
      </c>
      <c r="D53" s="64">
        <f>'Нагрузка ежечасно'!X27</f>
        <v>14.52</v>
      </c>
      <c r="E53" s="64">
        <f>'Нагрузка ежечасно'!H27</f>
        <v>80.63062324849638</v>
      </c>
      <c r="F53" s="64">
        <f>'Нагрузка ежечасно'!I27</f>
        <v>915.12</v>
      </c>
      <c r="G53" s="64">
        <f>'Нагрузка ежечасно'!J27</f>
        <v>316.8</v>
      </c>
      <c r="H53" s="64">
        <f>'Нагрузка ежечасно'!K27</f>
        <v>88.68949394637013</v>
      </c>
      <c r="I53" s="64">
        <f>'Нагрузка ежечасно'!L27</f>
        <v>1008</v>
      </c>
      <c r="J53" s="64">
        <f>'Нагрузка ежечасно'!M27</f>
        <v>351.36</v>
      </c>
    </row>
    <row r="54" spans="1:10" s="65" customFormat="1" ht="16.5" customHeight="1" hidden="1">
      <c r="A54" s="42">
        <f t="shared" si="0"/>
        <v>40142.0000000001</v>
      </c>
      <c r="B54" s="64">
        <f>'Нагрузка ежечасно'!V28</f>
        <v>4.633959020426102</v>
      </c>
      <c r="C54" s="64">
        <f>'Нагрузка ежечасно'!W28</f>
        <v>52.68</v>
      </c>
      <c r="D54" s="64">
        <f>'Нагрузка ежечасно'!X28</f>
        <v>14.64</v>
      </c>
      <c r="E54" s="64">
        <f>'Нагрузка ежечасно'!H28</f>
        <v>76.5711588477698</v>
      </c>
      <c r="F54" s="64">
        <f>'Нагрузка ежечасно'!I28</f>
        <v>870.48</v>
      </c>
      <c r="G54" s="64">
        <f>'Нагрузка ежечасно'!J28</f>
        <v>318.96000000000004</v>
      </c>
      <c r="H54" s="64">
        <f>'Нагрузка ежечасно'!K28</f>
        <v>87.88059032069584</v>
      </c>
      <c r="I54" s="64">
        <f>'Нагрузка ежечасно'!L28</f>
        <v>1003.2</v>
      </c>
      <c r="J54" s="64">
        <f>'Нагрузка ежечасно'!M28</f>
        <v>352.32</v>
      </c>
    </row>
    <row r="56" ht="15">
      <c r="A56" s="43" t="s">
        <v>39</v>
      </c>
    </row>
    <row r="57" spans="1:25" ht="15">
      <c r="A57" s="44"/>
      <c r="B57" s="86" t="str">
        <f>'Нагрузка ежечасно'!B36</f>
        <v>ГПП Яч. 1008 (тп19)</v>
      </c>
      <c r="C57" s="87"/>
      <c r="D57" s="88"/>
      <c r="E57" s="89" t="str">
        <f>'Нагрузка ежечасно'!E36</f>
        <v>ГПП Яч. 1009 (тп18)</v>
      </c>
      <c r="F57" s="81"/>
      <c r="G57" s="81"/>
      <c r="H57" s="86" t="str">
        <f>'Нагрузка ежечасно'!P36</f>
        <v>ГПП Яч. 1014 (тп17)</v>
      </c>
      <c r="I57" s="87"/>
      <c r="J57" s="88"/>
      <c r="K57" s="84"/>
      <c r="L57" s="85"/>
      <c r="M57" s="85"/>
      <c r="Y57" s="66"/>
    </row>
    <row r="58" spans="1:14" ht="15">
      <c r="A58" s="61" t="s">
        <v>0</v>
      </c>
      <c r="B58" s="28" t="s">
        <v>1</v>
      </c>
      <c r="C58" s="28" t="s">
        <v>2</v>
      </c>
      <c r="D58" s="28" t="s">
        <v>3</v>
      </c>
      <c r="E58" s="28" t="s">
        <v>1</v>
      </c>
      <c r="F58" s="28" t="s">
        <v>2</v>
      </c>
      <c r="G58" s="28" t="s">
        <v>3</v>
      </c>
      <c r="H58" s="69" t="s">
        <v>1</v>
      </c>
      <c r="I58" s="69" t="s">
        <v>2</v>
      </c>
      <c r="J58" s="69" t="s">
        <v>3</v>
      </c>
      <c r="K58" s="70"/>
      <c r="L58" s="70"/>
      <c r="M58" s="71"/>
      <c r="N58" s="63"/>
    </row>
    <row r="59" spans="1:13" s="65" customFormat="1" ht="15">
      <c r="A59" s="42">
        <f aca="true" t="shared" si="1" ref="A59:A82">A4</f>
        <v>40164.041666666664</v>
      </c>
      <c r="B59" s="64">
        <f>'Нагрузка ежечасно'!B38</f>
        <v>0</v>
      </c>
      <c r="C59" s="64">
        <f>'Нагрузка ежечасно'!C38</f>
        <v>0</v>
      </c>
      <c r="D59" s="64">
        <f>'Нагрузка ежечасно'!D38</f>
        <v>0</v>
      </c>
      <c r="E59" s="64">
        <f>'Нагрузка ежечасно'!E38</f>
        <v>13.836022051133249</v>
      </c>
      <c r="F59" s="64">
        <f>'Нагрузка ежечасно'!F38</f>
        <v>257.2</v>
      </c>
      <c r="G59" s="64">
        <f>'Нагрузка ежечасно'!G38</f>
        <v>87.80000000000001</v>
      </c>
      <c r="H59" s="64">
        <f>'Нагрузка ежечасно'!P38</f>
        <v>27.15561404125997</v>
      </c>
      <c r="I59" s="64">
        <f>'Нагрузка ежечасно'!Q38</f>
        <v>504.8</v>
      </c>
      <c r="J59" s="64">
        <f>'Нагрузка ежечасно'!R38</f>
        <v>372</v>
      </c>
      <c r="K59" s="72"/>
      <c r="L59" s="72"/>
      <c r="M59" s="72"/>
    </row>
    <row r="60" spans="1:13" s="65" customFormat="1" ht="15" hidden="1">
      <c r="A60" s="42">
        <f t="shared" si="1"/>
        <v>40163.083333333336</v>
      </c>
      <c r="B60" s="64">
        <f>'Нагрузка ежечасно'!B39</f>
        <v>0</v>
      </c>
      <c r="C60" s="64">
        <f>'Нагрузка ежечасно'!C39</f>
        <v>0</v>
      </c>
      <c r="D60" s="64">
        <f>'Нагрузка ежечасно'!D39</f>
        <v>0</v>
      </c>
      <c r="E60" s="64">
        <f>'Нагрузка ежечасно'!E39</f>
        <v>10.385650987791994</v>
      </c>
      <c r="F60" s="64">
        <f>'Нагрузка ежечасно'!F39</f>
        <v>194.2</v>
      </c>
      <c r="G60" s="64">
        <f>'Нагрузка ежечасно'!G39</f>
        <v>77</v>
      </c>
      <c r="H60" s="64">
        <f>'Нагрузка ежечасно'!P39</f>
        <v>27.252974991651907</v>
      </c>
      <c r="I60" s="64">
        <f>'Нагрузка ежечасно'!Q39</f>
        <v>509.6</v>
      </c>
      <c r="J60" s="64">
        <f>'Нагрузка ежечасно'!R39</f>
        <v>380</v>
      </c>
      <c r="K60" s="72"/>
      <c r="L60" s="72"/>
      <c r="M60" s="72"/>
    </row>
    <row r="61" spans="1:13" s="65" customFormat="1" ht="15" hidden="1">
      <c r="A61" s="42">
        <f t="shared" si="1"/>
        <v>40162.125</v>
      </c>
      <c r="B61" s="64">
        <f>'Нагрузка ежечасно'!B40</f>
        <v>0</v>
      </c>
      <c r="C61" s="64">
        <f>'Нагрузка ежечасно'!C40</f>
        <v>0</v>
      </c>
      <c r="D61" s="64">
        <f>'Нагрузка ежечасно'!D40</f>
        <v>0</v>
      </c>
      <c r="E61" s="64">
        <f>'Нагрузка ежечасно'!E40</f>
        <v>7.341138696347731</v>
      </c>
      <c r="F61" s="64">
        <f>'Нагрузка ежечасно'!F40</f>
        <v>137</v>
      </c>
      <c r="G61" s="64">
        <f>'Нагрузка ежечасно'!G40</f>
        <v>66.19999999999999</v>
      </c>
      <c r="H61" s="64">
        <f>'Нагрузка ежечасно'!P40</f>
        <v>26.813910975564998</v>
      </c>
      <c r="I61" s="64">
        <f>'Нагрузка ежечасно'!Q40</f>
        <v>500.4</v>
      </c>
      <c r="J61" s="64">
        <f>'Нагрузка ежечасно'!R40</f>
        <v>368.8</v>
      </c>
      <c r="K61" s="72"/>
      <c r="L61" s="72"/>
      <c r="M61" s="72"/>
    </row>
    <row r="62" spans="1:13" s="65" customFormat="1" ht="15" hidden="1">
      <c r="A62" s="42">
        <f t="shared" si="1"/>
        <v>40161.1666666667</v>
      </c>
      <c r="B62" s="64">
        <f>'Нагрузка ежечасно'!B41</f>
        <v>0</v>
      </c>
      <c r="C62" s="64">
        <f>'Нагрузка ежечасно'!C41</f>
        <v>0</v>
      </c>
      <c r="D62" s="64">
        <f>'Нагрузка ежечасно'!D41</f>
        <v>0</v>
      </c>
      <c r="E62" s="64">
        <f>'Нагрузка ежечасно'!E41</f>
        <v>7.510008830161097</v>
      </c>
      <c r="F62" s="64">
        <f>'Нагрузка ежечасно'!F41</f>
        <v>140</v>
      </c>
      <c r="G62" s="64">
        <f>'Нагрузка ежечасно'!G41</f>
        <v>66.6</v>
      </c>
      <c r="H62" s="64">
        <f>'Нагрузка ежечасно'!P41</f>
        <v>26.95020311623525</v>
      </c>
      <c r="I62" s="64">
        <f>'Нагрузка ежечасно'!Q41</f>
        <v>502.4</v>
      </c>
      <c r="J62" s="64">
        <f>'Нагрузка ежечасно'!R41</f>
        <v>365.20000000000005</v>
      </c>
      <c r="K62" s="72"/>
      <c r="L62" s="72"/>
      <c r="M62" s="72"/>
    </row>
    <row r="63" spans="1:13" s="65" customFormat="1" ht="15" hidden="1">
      <c r="A63" s="42">
        <f t="shared" si="1"/>
        <v>40160.2083333334</v>
      </c>
      <c r="B63" s="64">
        <f>'Нагрузка ежечасно'!B42</f>
        <v>0</v>
      </c>
      <c r="C63" s="64">
        <f>'Нагрузка ежечасно'!C42</f>
        <v>0</v>
      </c>
      <c r="D63" s="64">
        <f>'Нагрузка ежечасно'!D42</f>
        <v>0</v>
      </c>
      <c r="E63" s="64">
        <f>'Нагрузка ежечасно'!E42</f>
        <v>8.757149155388063</v>
      </c>
      <c r="F63" s="64">
        <f>'Нагрузка ежечасно'!F42</f>
        <v>162.4</v>
      </c>
      <c r="G63" s="64">
        <f>'Нагрузка ежечасно'!G42</f>
        <v>79.6</v>
      </c>
      <c r="H63" s="64">
        <f>'Нагрузка ежечасно'!P42</f>
        <v>27.1989287806511</v>
      </c>
      <c r="I63" s="64">
        <f>'Нагрузка ежечасно'!Q42</f>
        <v>504.4</v>
      </c>
      <c r="J63" s="64">
        <f>'Нагрузка ежечасно'!R42</f>
        <v>363.6</v>
      </c>
      <c r="K63" s="72"/>
      <c r="L63" s="72"/>
      <c r="M63" s="72"/>
    </row>
    <row r="64" spans="1:13" s="65" customFormat="1" ht="15">
      <c r="A64" s="42">
        <f t="shared" si="1"/>
        <v>40159.25</v>
      </c>
      <c r="B64" s="64">
        <f>'Нагрузка ежечасно'!B43</f>
        <v>0</v>
      </c>
      <c r="C64" s="64">
        <f>'Нагрузка ежечасно'!C43</f>
        <v>0</v>
      </c>
      <c r="D64" s="64">
        <f>'Нагрузка ежечасно'!D43</f>
        <v>0</v>
      </c>
      <c r="E64" s="64">
        <f>'Нагрузка ежечасно'!E43</f>
        <v>13.671699592676521</v>
      </c>
      <c r="F64" s="64">
        <f>'Нагрузка ежечасно'!F43</f>
        <v>252.4</v>
      </c>
      <c r="G64" s="64">
        <f>'Нагрузка ежечасно'!G43</f>
        <v>144.6</v>
      </c>
      <c r="H64" s="64">
        <f>'Нагрузка ежечасно'!P43</f>
        <v>24.635059329434554</v>
      </c>
      <c r="I64" s="64">
        <f>'Нагрузка ежечасно'!Q43</f>
        <v>454.8</v>
      </c>
      <c r="J64" s="64">
        <f>'Нагрузка ежечасно'!R43</f>
        <v>346.79999999999995</v>
      </c>
      <c r="K64" s="72"/>
      <c r="L64" s="72"/>
      <c r="M64" s="72"/>
    </row>
    <row r="65" spans="1:13" s="65" customFormat="1" ht="15" hidden="1">
      <c r="A65" s="42">
        <f t="shared" si="1"/>
        <v>40158.2916666667</v>
      </c>
      <c r="B65" s="64">
        <f>'Нагрузка ежечасно'!B44</f>
        <v>0</v>
      </c>
      <c r="C65" s="64">
        <f>'Нагрузка ежечасно'!C44</f>
        <v>0</v>
      </c>
      <c r="D65" s="64">
        <f>'Нагрузка ежечасно'!D44</f>
        <v>0</v>
      </c>
      <c r="E65" s="64">
        <f>'Нагрузка ежечасно'!E44</f>
        <v>21.03053634960895</v>
      </c>
      <c r="F65" s="64">
        <f>'Нагрузка ежечасно'!F44</f>
        <v>388.4</v>
      </c>
      <c r="G65" s="64">
        <f>'Нагрузка ежечасно'!G44</f>
        <v>204</v>
      </c>
      <c r="H65" s="64">
        <f>'Нагрузка ежечасно'!P44</f>
        <v>21.723612727762905</v>
      </c>
      <c r="I65" s="64">
        <f>'Нагрузка ежечасно'!Q44</f>
        <v>401.20000000000005</v>
      </c>
      <c r="J65" s="64">
        <f>'Нагрузка ежечасно'!R44</f>
        <v>300</v>
      </c>
      <c r="K65" s="72"/>
      <c r="L65" s="72"/>
      <c r="M65" s="72"/>
    </row>
    <row r="66" spans="1:13" s="65" customFormat="1" ht="15" hidden="1">
      <c r="A66" s="42">
        <f t="shared" si="1"/>
        <v>40157.3333333334</v>
      </c>
      <c r="B66" s="64">
        <f>'Нагрузка ежечасно'!B45</f>
        <v>0</v>
      </c>
      <c r="C66" s="64">
        <f>'Нагрузка ежечасно'!C45</f>
        <v>0</v>
      </c>
      <c r="D66" s="64">
        <f>'Нагрузка ежечасно'!D45</f>
        <v>0</v>
      </c>
      <c r="E66" s="64">
        <f>'Нагрузка ежечасно'!E45</f>
        <v>22.712101949640072</v>
      </c>
      <c r="F66" s="64">
        <f>'Нагрузка ежечасно'!F45</f>
        <v>418.2</v>
      </c>
      <c r="G66" s="64">
        <f>'Нагрузка ежечасно'!G45</f>
        <v>192.4</v>
      </c>
      <c r="H66" s="64">
        <f>'Нагрузка ежечасно'!P45</f>
        <v>21.680227399082536</v>
      </c>
      <c r="I66" s="64">
        <f>'Нагрузка ежечасно'!Q45</f>
        <v>399.2</v>
      </c>
      <c r="J66" s="64">
        <f>'Нагрузка ежечасно'!R45</f>
        <v>297.6</v>
      </c>
      <c r="K66" s="72"/>
      <c r="L66" s="72"/>
      <c r="M66" s="72"/>
    </row>
    <row r="67" spans="1:13" s="65" customFormat="1" ht="15" hidden="1">
      <c r="A67" s="42">
        <f t="shared" si="1"/>
        <v>40156.375</v>
      </c>
      <c r="B67" s="64">
        <f>'Нагрузка ежечасно'!B46</f>
        <v>0</v>
      </c>
      <c r="C67" s="64">
        <f>'Нагрузка ежечасно'!C46</f>
        <v>0</v>
      </c>
      <c r="D67" s="64">
        <f>'Нагрузка ежечасно'!D46</f>
        <v>0</v>
      </c>
      <c r="E67" s="64">
        <f>'Нагрузка ежечасно'!E46</f>
        <v>15.55587233364157</v>
      </c>
      <c r="F67" s="64">
        <f>'Нагрузка ежечасно'!F46</f>
        <v>285.8</v>
      </c>
      <c r="G67" s="64">
        <f>'Нагрузка ежечасно'!G46</f>
        <v>125.4</v>
      </c>
      <c r="H67" s="64">
        <f>'Нагрузка ежечасно'!P46</f>
        <v>21.488657793287935</v>
      </c>
      <c r="I67" s="64">
        <f>'Нагрузка ежечасно'!Q46</f>
        <v>394.8</v>
      </c>
      <c r="J67" s="64">
        <f>'Нагрузка ежечасно'!R46</f>
        <v>299.2</v>
      </c>
      <c r="K67" s="72"/>
      <c r="L67" s="72"/>
      <c r="M67" s="72"/>
    </row>
    <row r="68" spans="1:13" s="65" customFormat="1" ht="15" hidden="1">
      <c r="A68" s="42">
        <f t="shared" si="1"/>
        <v>40155.4166666667</v>
      </c>
      <c r="B68" s="64">
        <f>'Нагрузка ежечасно'!B47</f>
        <v>0</v>
      </c>
      <c r="C68" s="64">
        <f>'Нагрузка ежечасно'!C47</f>
        <v>0</v>
      </c>
      <c r="D68" s="64">
        <f>'Нагрузка ежечасно'!D47</f>
        <v>0</v>
      </c>
      <c r="E68" s="64">
        <f>'Нагрузка ежечасно'!E47</f>
        <v>27.964767440955455</v>
      </c>
      <c r="F68" s="64">
        <f>'Нагрузка ежечасно'!F47</f>
        <v>513.8</v>
      </c>
      <c r="G68" s="64">
        <f>'Нагрузка ежечасно'!G47</f>
        <v>236.6</v>
      </c>
      <c r="H68" s="64">
        <f>'Нагрузка ежечасно'!P47</f>
        <v>21.466143010340275</v>
      </c>
      <c r="I68" s="64">
        <f>'Нагрузка ежечасно'!Q47</f>
        <v>394.4</v>
      </c>
      <c r="J68" s="64">
        <f>'Нагрузка ежечасно'!R47</f>
        <v>299.2</v>
      </c>
      <c r="K68" s="72"/>
      <c r="L68" s="72"/>
      <c r="M68" s="72"/>
    </row>
    <row r="69" spans="1:13" s="65" customFormat="1" ht="15" hidden="1">
      <c r="A69" s="42">
        <f t="shared" si="1"/>
        <v>40154.4583333334</v>
      </c>
      <c r="B69" s="64">
        <f>'Нагрузка ежечасно'!B48</f>
        <v>0</v>
      </c>
      <c r="C69" s="64">
        <f>'Нагрузка ежечасно'!C48</f>
        <v>0</v>
      </c>
      <c r="D69" s="64">
        <f>'Нагрузка ежечасно'!D48</f>
        <v>0</v>
      </c>
      <c r="E69" s="64">
        <f>'Нагрузка ежечасно'!E48</f>
        <v>17.78981512954685</v>
      </c>
      <c r="F69" s="64">
        <f>'Нагрузка ежечасно'!F48</f>
        <v>327</v>
      </c>
      <c r="G69" s="64">
        <f>'Нагрузка ежечасно'!G48</f>
        <v>190</v>
      </c>
      <c r="H69" s="64">
        <f>'Нагрузка ежечасно'!P48</f>
        <v>18.975802804849973</v>
      </c>
      <c r="I69" s="64">
        <f>'Нагрузка ежечасно'!Q48</f>
        <v>348.8</v>
      </c>
      <c r="J69" s="64">
        <f>'Нагрузка ежечасно'!R48</f>
        <v>236</v>
      </c>
      <c r="K69" s="72"/>
      <c r="L69" s="72"/>
      <c r="M69" s="72"/>
    </row>
    <row r="70" spans="1:13" s="65" customFormat="1" ht="15" hidden="1">
      <c r="A70" s="42">
        <f t="shared" si="1"/>
        <v>40153.5000000001</v>
      </c>
      <c r="B70" s="64">
        <f>'Нагрузка ежечасно'!B49</f>
        <v>0</v>
      </c>
      <c r="C70" s="64">
        <f>'Нагрузка ежечасно'!C49</f>
        <v>0</v>
      </c>
      <c r="D70" s="64">
        <f>'Нагрузка ежечасно'!D49</f>
        <v>0</v>
      </c>
      <c r="E70" s="64">
        <f>'Нагрузка ежечасно'!E49</f>
        <v>23.785314017059108</v>
      </c>
      <c r="F70" s="64">
        <f>'Нагрузка ежечасно'!F49</f>
        <v>436.8</v>
      </c>
      <c r="G70" s="64">
        <f>'Нагрузка ежечасно'!G49</f>
        <v>258.2</v>
      </c>
      <c r="H70" s="64">
        <f>'Нагрузка ежечасно'!P49</f>
        <v>19.69040647566065</v>
      </c>
      <c r="I70" s="64">
        <f>'Нагрузка ежечасно'!Q49</f>
        <v>361.6</v>
      </c>
      <c r="J70" s="64">
        <f>'Нагрузка ежечасно'!R49</f>
        <v>229.2</v>
      </c>
      <c r="K70" s="72"/>
      <c r="L70" s="72"/>
      <c r="M70" s="72"/>
    </row>
    <row r="71" spans="1:13" s="65" customFormat="1" ht="15" hidden="1">
      <c r="A71" s="42">
        <f t="shared" si="1"/>
        <v>40152.5416666667</v>
      </c>
      <c r="B71" s="64">
        <f>'Нагрузка ежечасно'!B50</f>
        <v>0</v>
      </c>
      <c r="C71" s="64">
        <f>'Нагрузка ежечасно'!C50</f>
        <v>0</v>
      </c>
      <c r="D71" s="64">
        <f>'Нагрузка ежечасно'!D50</f>
        <v>0</v>
      </c>
      <c r="E71" s="64">
        <f>'Нагрузка ежечасно'!E50</f>
        <v>19.906200721762765</v>
      </c>
      <c r="F71" s="64">
        <f>'Нагрузка ежечасно'!F50</f>
        <v>366.4</v>
      </c>
      <c r="G71" s="64">
        <f>'Нагрузка ежечасно'!G50</f>
        <v>200.4</v>
      </c>
      <c r="H71" s="64">
        <f>'Нагрузка ежечасно'!P50</f>
        <v>19.75407910052659</v>
      </c>
      <c r="I71" s="64">
        <f>'Нагрузка ежечасно'!Q50</f>
        <v>363.6</v>
      </c>
      <c r="J71" s="64">
        <f>'Нагрузка ежечасно'!R50</f>
        <v>230.8</v>
      </c>
      <c r="K71" s="72"/>
      <c r="L71" s="72"/>
      <c r="M71" s="72"/>
    </row>
    <row r="72" spans="1:13" s="65" customFormat="1" ht="15" hidden="1">
      <c r="A72" s="42">
        <f t="shared" si="1"/>
        <v>40151.5833333334</v>
      </c>
      <c r="B72" s="64">
        <f>'Нагрузка ежечасно'!B51</f>
        <v>0</v>
      </c>
      <c r="C72" s="64">
        <f>'Нагрузка ежечасно'!C51</f>
        <v>0</v>
      </c>
      <c r="D72" s="64">
        <f>'Нагрузка ежечасно'!D51</f>
        <v>0</v>
      </c>
      <c r="E72" s="64">
        <f>'Нагрузка ежечасно'!E51</f>
        <v>18.644525604387937</v>
      </c>
      <c r="F72" s="64">
        <f>'Нагрузка ежечасно'!F51</f>
        <v>343.2</v>
      </c>
      <c r="G72" s="64">
        <f>'Нагрузка ежечасно'!G51</f>
        <v>144.4</v>
      </c>
      <c r="H72" s="64">
        <f>'Нагрузка ежечасно'!P51</f>
        <v>19.731036420494462</v>
      </c>
      <c r="I72" s="64">
        <f>'Нагрузка ежечасно'!Q51</f>
        <v>363.20000000000005</v>
      </c>
      <c r="J72" s="64">
        <f>'Нагрузка ежечасно'!R51</f>
        <v>230.8</v>
      </c>
      <c r="K72" s="72"/>
      <c r="L72" s="72"/>
      <c r="M72" s="72"/>
    </row>
    <row r="73" spans="1:13" s="65" customFormat="1" ht="15">
      <c r="A73" s="42">
        <f t="shared" si="1"/>
        <v>40150.6250000001</v>
      </c>
      <c r="B73" s="64">
        <f>'Нагрузка ежечасно'!B52</f>
        <v>0</v>
      </c>
      <c r="C73" s="64">
        <f>'Нагрузка ежечасно'!C52</f>
        <v>0</v>
      </c>
      <c r="D73" s="64">
        <f>'Нагрузка ежечасно'!D52</f>
        <v>0</v>
      </c>
      <c r="E73" s="64">
        <f>'Нагрузка ежечасно'!E52</f>
        <v>18.739876248454735</v>
      </c>
      <c r="F73" s="64">
        <f>'Нагрузка ежечасно'!F52</f>
        <v>345.4</v>
      </c>
      <c r="G73" s="64">
        <f>'Нагрузка ежечасно'!G52</f>
        <v>127.6</v>
      </c>
      <c r="H73" s="64">
        <f>'Нагрузка ежечасно'!P52</f>
        <v>19.68392328586965</v>
      </c>
      <c r="I73" s="64">
        <f>'Нагрузка ежечасно'!Q52</f>
        <v>362.79999999999995</v>
      </c>
      <c r="J73" s="64">
        <f>'Нагрузка ежечасно'!R52</f>
        <v>229.2</v>
      </c>
      <c r="K73" s="72"/>
      <c r="L73" s="72"/>
      <c r="M73" s="72"/>
    </row>
    <row r="74" spans="1:13" s="65" customFormat="1" ht="15" hidden="1">
      <c r="A74" s="42">
        <f t="shared" si="1"/>
        <v>40149.6666666667</v>
      </c>
      <c r="B74" s="64">
        <f>'Нагрузка ежечасно'!B53</f>
        <v>0</v>
      </c>
      <c r="C74" s="64">
        <f>'Нагрузка ежечасно'!C53</f>
        <v>0</v>
      </c>
      <c r="D74" s="64">
        <f>'Нагрузка ежечасно'!D53</f>
        <v>0</v>
      </c>
      <c r="E74" s="64">
        <f>'Нагрузка ежечасно'!E53</f>
        <v>13.966265486415713</v>
      </c>
      <c r="F74" s="64">
        <f>'Нагрузка ежечасно'!F53</f>
        <v>256.8</v>
      </c>
      <c r="G74" s="64">
        <f>'Нагрузка ежечасно'!G53</f>
        <v>122.6</v>
      </c>
      <c r="H74" s="64">
        <f>'Нагрузка ежечасно'!P53</f>
        <v>21.210449920958443</v>
      </c>
      <c r="I74" s="64">
        <f>'Нагрузка ежечасно'!Q53</f>
        <v>390</v>
      </c>
      <c r="J74" s="64">
        <f>'Нагрузка ежечасно'!R53</f>
        <v>281.6</v>
      </c>
      <c r="K74" s="72"/>
      <c r="L74" s="72"/>
      <c r="M74" s="72"/>
    </row>
    <row r="75" spans="1:13" s="65" customFormat="1" ht="15" hidden="1">
      <c r="A75" s="42">
        <f t="shared" si="1"/>
        <v>40148.7083333334</v>
      </c>
      <c r="B75" s="64">
        <f>'Нагрузка ежечасно'!B54</f>
        <v>0</v>
      </c>
      <c r="C75" s="64">
        <f>'Нагрузка ежечасно'!C54</f>
        <v>0</v>
      </c>
      <c r="D75" s="64">
        <f>'Нагрузка ежечасно'!D54</f>
        <v>0</v>
      </c>
      <c r="E75" s="64">
        <f>'Нагрузка ежечасно'!E54</f>
        <v>22.74222074730021</v>
      </c>
      <c r="F75" s="64">
        <f>'Нагрузка ежечасно'!F54</f>
        <v>416.8</v>
      </c>
      <c r="G75" s="64">
        <f>'Нагрузка ежечасно'!G54</f>
        <v>185.8</v>
      </c>
      <c r="H75" s="64">
        <f>'Нагрузка ежечасно'!P54</f>
        <v>21.89102438535711</v>
      </c>
      <c r="I75" s="64">
        <f>'Нагрузка ежечасно'!Q54</f>
        <v>401.2</v>
      </c>
      <c r="J75" s="64">
        <f>'Нагрузка ежечасно'!R54</f>
        <v>304.79999999999995</v>
      </c>
      <c r="K75" s="72"/>
      <c r="L75" s="72"/>
      <c r="M75" s="72"/>
    </row>
    <row r="76" spans="1:13" s="65" customFormat="1" ht="15">
      <c r="A76" s="42">
        <f t="shared" si="1"/>
        <v>40147.7500000001</v>
      </c>
      <c r="B76" s="64">
        <f>'Нагрузка ежечасно'!B55</f>
        <v>0</v>
      </c>
      <c r="C76" s="64">
        <f>'Нагрузка ежечасно'!C55</f>
        <v>0</v>
      </c>
      <c r="D76" s="64">
        <f>'Нагрузка ежечасно'!D55</f>
        <v>0</v>
      </c>
      <c r="E76" s="64">
        <f>'Нагрузка ежечасно'!E55</f>
        <v>18.486950296816747</v>
      </c>
      <c r="F76" s="64">
        <f>'Нагрузка ежечасно'!F55</f>
        <v>339.8</v>
      </c>
      <c r="G76" s="64">
        <f>'Нагрузка ежечасно'!G55</f>
        <v>139.8</v>
      </c>
      <c r="H76" s="64">
        <f>'Нагрузка ежечасно'!P55</f>
        <v>21.914489639663877</v>
      </c>
      <c r="I76" s="64">
        <f>'Нагрузка ежечасно'!Q55</f>
        <v>402.8</v>
      </c>
      <c r="J76" s="64">
        <f>'Нагрузка ежечасно'!R55</f>
        <v>305.2</v>
      </c>
      <c r="K76" s="72"/>
      <c r="L76" s="72"/>
      <c r="M76" s="72"/>
    </row>
    <row r="77" spans="1:13" s="65" customFormat="1" ht="15" hidden="1">
      <c r="A77" s="42">
        <f t="shared" si="1"/>
        <v>40146.7916666668</v>
      </c>
      <c r="B77" s="64">
        <f>'Нагрузка ежечасно'!B56</f>
        <v>0</v>
      </c>
      <c r="C77" s="64">
        <f>'Нагрузка ежечасно'!C56</f>
        <v>0</v>
      </c>
      <c r="D77" s="64">
        <f>'Нагрузка ежечасно'!D56</f>
        <v>0</v>
      </c>
      <c r="E77" s="64">
        <f>'Нагрузка ежечасно'!E56</f>
        <v>22.124721610809882</v>
      </c>
      <c r="F77" s="64">
        <f>'Нагрузка ежечасно'!F56</f>
        <v>408</v>
      </c>
      <c r="G77" s="64">
        <f>'Нагрузка ежечасно'!G56</f>
        <v>174</v>
      </c>
      <c r="H77" s="64">
        <f>'Нагрузка ежечасно'!P56</f>
        <v>21.625830829389656</v>
      </c>
      <c r="I77" s="64">
        <f>'Нагрузка ежечасно'!Q56</f>
        <v>398.79999999999995</v>
      </c>
      <c r="J77" s="64">
        <f>'Нагрузка ежечасно'!R56</f>
        <v>303.2</v>
      </c>
      <c r="K77" s="72"/>
      <c r="L77" s="72"/>
      <c r="M77" s="72"/>
    </row>
    <row r="78" spans="1:13" s="65" customFormat="1" ht="15" hidden="1">
      <c r="A78" s="42">
        <f t="shared" si="1"/>
        <v>40145.8333333334</v>
      </c>
      <c r="B78" s="64">
        <f>'Нагрузка ежечасно'!B57</f>
        <v>0</v>
      </c>
      <c r="C78" s="64">
        <f>'Нагрузка ежечасно'!C57</f>
        <v>0</v>
      </c>
      <c r="D78" s="64">
        <f>'Нагрузка ежечасно'!D57</f>
        <v>0</v>
      </c>
      <c r="E78" s="64">
        <f>'Нагрузка ежечасно'!E57</f>
        <v>19.484763159447294</v>
      </c>
      <c r="F78" s="64">
        <f>'Нагрузка ежечасно'!F57</f>
        <v>359</v>
      </c>
      <c r="G78" s="64">
        <f>'Нагрузка ежечасно'!G57</f>
        <v>158.2</v>
      </c>
      <c r="H78" s="64">
        <f>'Нагрузка ежечасно'!P57</f>
        <v>21.775172645042495</v>
      </c>
      <c r="I78" s="64">
        <f>'Нагрузка ежечасно'!Q57</f>
        <v>401.20000000000005</v>
      </c>
      <c r="J78" s="64">
        <f>'Нагрузка ежечасно'!R57</f>
        <v>304.4</v>
      </c>
      <c r="K78" s="72"/>
      <c r="L78" s="72"/>
      <c r="M78" s="72"/>
    </row>
    <row r="79" spans="1:13" s="65" customFormat="1" ht="15" hidden="1">
      <c r="A79" s="42">
        <f t="shared" si="1"/>
        <v>40144.8750000001</v>
      </c>
      <c r="B79" s="64">
        <f>'Нагрузка ежечасно'!B58</f>
        <v>0</v>
      </c>
      <c r="C79" s="64">
        <f>'Нагрузка ежечасно'!C58</f>
        <v>0</v>
      </c>
      <c r="D79" s="64">
        <f>'Нагрузка ежечасно'!D58</f>
        <v>0</v>
      </c>
      <c r="E79" s="64">
        <f>'Нагрузка ежечасно'!E58</f>
        <v>21.061648127678083</v>
      </c>
      <c r="F79" s="64">
        <f>'Нагрузка ежечасно'!F58</f>
        <v>388.2</v>
      </c>
      <c r="G79" s="64">
        <f>'Нагрузка ежечасно'!G58</f>
        <v>156.4</v>
      </c>
      <c r="H79" s="64">
        <f>'Нагрузка ежечасно'!P58</f>
        <v>21.723554637615415</v>
      </c>
      <c r="I79" s="64">
        <f>'Нагрузка ежечасно'!Q58</f>
        <v>400.4</v>
      </c>
      <c r="J79" s="64">
        <f>'Нагрузка ежечасно'!R58</f>
        <v>305.20000000000005</v>
      </c>
      <c r="K79" s="72"/>
      <c r="L79" s="72"/>
      <c r="M79" s="72"/>
    </row>
    <row r="80" spans="1:13" s="65" customFormat="1" ht="15" hidden="1">
      <c r="A80" s="42">
        <f t="shared" si="1"/>
        <v>40143.9166666668</v>
      </c>
      <c r="B80" s="64">
        <f>'Нагрузка ежечасно'!B59</f>
        <v>0</v>
      </c>
      <c r="C80" s="64">
        <f>'Нагрузка ежечасно'!C59</f>
        <v>0</v>
      </c>
      <c r="D80" s="64">
        <f>'Нагрузка ежечасно'!D59</f>
        <v>0</v>
      </c>
      <c r="E80" s="64">
        <f>'Нагрузка ежечасно'!E59</f>
        <v>20.83581813446405</v>
      </c>
      <c r="F80" s="64">
        <f>'Нагрузка ежечасно'!F59</f>
        <v>385.2</v>
      </c>
      <c r="G80" s="64">
        <f>'Нагрузка ежечасно'!G59</f>
        <v>168</v>
      </c>
      <c r="H80" s="64">
        <f>'Нагрузка ежечасно'!P59</f>
        <v>21.917636313823554</v>
      </c>
      <c r="I80" s="64">
        <f>'Нагрузка ежечасно'!Q59</f>
        <v>405.2</v>
      </c>
      <c r="J80" s="64">
        <f>'Нагрузка ежечасно'!R59</f>
        <v>312.4</v>
      </c>
      <c r="K80" s="72"/>
      <c r="L80" s="72"/>
      <c r="M80" s="72"/>
    </row>
    <row r="81" spans="1:13" s="65" customFormat="1" ht="15" hidden="1">
      <c r="A81" s="42">
        <f t="shared" si="1"/>
        <v>40142.9583333334</v>
      </c>
      <c r="B81" s="64">
        <f>'Нагрузка ежечасно'!B60</f>
        <v>0</v>
      </c>
      <c r="C81" s="64">
        <f>'Нагрузка ежечасно'!C60</f>
        <v>0</v>
      </c>
      <c r="D81" s="64">
        <f>'Нагрузка ежечасно'!D60</f>
        <v>0</v>
      </c>
      <c r="E81" s="64">
        <f>'Нагрузка ежечасно'!E60</f>
        <v>20.60726674285013</v>
      </c>
      <c r="F81" s="64">
        <f>'Нагрузка ежечасно'!F60</f>
        <v>381.2</v>
      </c>
      <c r="G81" s="64">
        <f>'Нагрузка ежечасно'!G60</f>
        <v>166.2</v>
      </c>
      <c r="H81" s="64">
        <f>'Нагрузка ежечасно'!P60</f>
        <v>21.601951181644576</v>
      </c>
      <c r="I81" s="64">
        <f>'Нагрузка ежечасно'!Q60</f>
        <v>399.6</v>
      </c>
      <c r="J81" s="64">
        <f>'Нагрузка ежечасно'!R60</f>
        <v>308.4</v>
      </c>
      <c r="K81" s="72"/>
      <c r="L81" s="72"/>
      <c r="M81" s="72"/>
    </row>
    <row r="82" spans="1:13" s="65" customFormat="1" ht="15" hidden="1">
      <c r="A82" s="42">
        <f t="shared" si="1"/>
        <v>40142.0000000001</v>
      </c>
      <c r="B82" s="64">
        <f>'Нагрузка ежечасно'!B61</f>
        <v>0</v>
      </c>
      <c r="C82" s="64">
        <f>'Нагрузка ежечасно'!C61</f>
        <v>0</v>
      </c>
      <c r="D82" s="64">
        <f>'Нагрузка ежечасно'!D61</f>
        <v>0</v>
      </c>
      <c r="E82" s="64">
        <f>'Нагрузка ежечасно'!E61</f>
        <v>21.18001133195311</v>
      </c>
      <c r="F82" s="64">
        <f>'Нагрузка ежечасно'!F61</f>
        <v>392.79999999999995</v>
      </c>
      <c r="G82" s="64">
        <f>'Нагрузка ежечасно'!G61</f>
        <v>153.6</v>
      </c>
      <c r="H82" s="64">
        <f>'Нагрузка ежечасно'!P61</f>
        <v>21.54667140592786</v>
      </c>
      <c r="I82" s="64">
        <f>'Нагрузка ежечасно'!Q61</f>
        <v>399.6</v>
      </c>
      <c r="J82" s="64">
        <f>'Нагрузка ежечасно'!R61</f>
        <v>309.20000000000005</v>
      </c>
      <c r="K82" s="72"/>
      <c r="L82" s="72"/>
      <c r="M82" s="72"/>
    </row>
    <row r="84" spans="1:28" ht="15">
      <c r="A84" s="44"/>
      <c r="B84" s="89" t="str">
        <f>'Нагрузка ежечасно'!K36</f>
        <v>ГПП Яч. 1018 (тп15)</v>
      </c>
      <c r="C84" s="81"/>
      <c r="D84" s="81"/>
      <c r="E84" s="86" t="str">
        <f>'Нагрузка ежечасно'!B69</f>
        <v>ГПП Яч. 1021 (тп12)</v>
      </c>
      <c r="F84" s="87"/>
      <c r="G84" s="88"/>
      <c r="H84" s="91" t="str">
        <f>'Нагрузка ежечасно'!E69</f>
        <v>ГПП Яч. 1025 (тп9)</v>
      </c>
      <c r="I84" s="87"/>
      <c r="J84" s="88"/>
      <c r="K84" s="89" t="str">
        <f>'Нагрузка ежечасно'!H69</f>
        <v>ГПП Яч. 1026 (тп8)</v>
      </c>
      <c r="L84" s="81"/>
      <c r="M84" s="81"/>
      <c r="O84" s="4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13" ht="15">
      <c r="A85" s="61" t="s">
        <v>0</v>
      </c>
      <c r="B85" s="28" t="s">
        <v>1</v>
      </c>
      <c r="C85" s="28" t="s">
        <v>2</v>
      </c>
      <c r="D85" s="31" t="s">
        <v>3</v>
      </c>
      <c r="E85" s="28" t="s">
        <v>1</v>
      </c>
      <c r="F85" s="28" t="s">
        <v>2</v>
      </c>
      <c r="G85" s="28" t="s">
        <v>3</v>
      </c>
      <c r="H85" s="28" t="s">
        <v>1</v>
      </c>
      <c r="I85" s="28" t="s">
        <v>2</v>
      </c>
      <c r="J85" s="28" t="s">
        <v>3</v>
      </c>
      <c r="K85" s="28" t="s">
        <v>1</v>
      </c>
      <c r="L85" s="28" t="s">
        <v>2</v>
      </c>
      <c r="M85" s="31" t="s">
        <v>3</v>
      </c>
    </row>
    <row r="86" spans="1:13" ht="15">
      <c r="A86" s="42">
        <f aca="true" t="shared" si="2" ref="A86:A109">A59</f>
        <v>40164.041666666664</v>
      </c>
      <c r="B86" s="64">
        <f>'Нагрузка ежечасно'!K38</f>
        <v>32.01866378240478</v>
      </c>
      <c r="C86" s="64">
        <f>'Нагрузка ежечасно'!L38</f>
        <v>595.2</v>
      </c>
      <c r="D86" s="64">
        <f>'Нагрузка ежечасно'!M38</f>
        <v>142.4</v>
      </c>
      <c r="E86" s="64">
        <f>'Нагрузка ежечасно'!B71</f>
        <v>62.635303048219214</v>
      </c>
      <c r="F86" s="64">
        <f>'Нагрузка ежечасно'!C71</f>
        <v>1166.4</v>
      </c>
      <c r="G86" s="64">
        <f>'Нагрузка ежечасно'!D71</f>
        <v>464.4</v>
      </c>
      <c r="H86" s="64">
        <f>'Нагрузка ежечасно'!E71</f>
        <v>11.083613296598461</v>
      </c>
      <c r="I86" s="64">
        <f>'Нагрузка ежечасно'!F71</f>
        <v>206.4</v>
      </c>
      <c r="J86" s="64">
        <f>'Нагрузка ежечасно'!G71</f>
        <v>117.6</v>
      </c>
      <c r="K86" s="64">
        <f>'Нагрузка ежечасно'!H71</f>
        <v>9.794821052807942</v>
      </c>
      <c r="L86" s="64">
        <f>'Нагрузка ежечасно'!I71</f>
        <v>182.39999999999998</v>
      </c>
      <c r="M86" s="64">
        <f>'Нагрузка ежечасно'!J71</f>
        <v>139.2</v>
      </c>
    </row>
    <row r="87" spans="1:13" ht="15" hidden="1">
      <c r="A87" s="42">
        <f t="shared" si="2"/>
        <v>40163.083333333336</v>
      </c>
      <c r="B87" s="64">
        <f>'Нагрузка ежечасно'!K39</f>
        <v>33.19985650474392</v>
      </c>
      <c r="C87" s="64">
        <f>'Нагрузка ежечасно'!L39</f>
        <v>620.8</v>
      </c>
      <c r="D87" s="64">
        <f>'Нагрузка ежечасно'!M39</f>
        <v>140.8</v>
      </c>
      <c r="E87" s="64">
        <f>'Нагрузка ежечасно'!B72</f>
        <v>66.25898894448217</v>
      </c>
      <c r="F87" s="64">
        <f>'Нагрузка ежечасно'!C72</f>
        <v>1244.4</v>
      </c>
      <c r="G87" s="64">
        <f>'Нагрузка ежечасно'!D72</f>
        <v>465.6</v>
      </c>
      <c r="H87" s="64">
        <f>'Нагрузка ежечасно'!E72</f>
        <v>11.820552511792865</v>
      </c>
      <c r="I87" s="64">
        <f>'Нагрузка ежечасно'!F72</f>
        <v>222</v>
      </c>
      <c r="J87" s="64">
        <f>'Нагрузка ежечасно'!G72</f>
        <v>118.8</v>
      </c>
      <c r="K87" s="64">
        <f>'Нагрузка ежечасно'!H72</f>
        <v>9.775916401644912</v>
      </c>
      <c r="L87" s="64">
        <f>'Нагрузка ежечасно'!I72</f>
        <v>183.60000000000002</v>
      </c>
      <c r="M87" s="64">
        <f>'Нагрузка ежечасно'!J72</f>
        <v>138.8</v>
      </c>
    </row>
    <row r="88" spans="1:13" ht="15" hidden="1">
      <c r="A88" s="42">
        <f t="shared" si="2"/>
        <v>40162.125</v>
      </c>
      <c r="B88" s="64">
        <f>'Нагрузка ежечасно'!K40</f>
        <v>36.26629685903755</v>
      </c>
      <c r="C88" s="64">
        <f>'Нагрузка ежечасно'!L40</f>
        <v>676.8</v>
      </c>
      <c r="D88" s="64">
        <f>'Нагрузка ежечасно'!M40</f>
        <v>144</v>
      </c>
      <c r="E88" s="64">
        <f>'Нагрузка ежечасно'!B73</f>
        <v>79.08089295083124</v>
      </c>
      <c r="F88" s="64">
        <f>'Нагрузка ежечасно'!C73</f>
        <v>1488</v>
      </c>
      <c r="G88" s="64">
        <f>'Нагрузка ежечасно'!D73</f>
        <v>472.8</v>
      </c>
      <c r="H88" s="64">
        <f>'Нагрузка ежечасно'!E73</f>
        <v>13.073857302355165</v>
      </c>
      <c r="I88" s="64">
        <f>'Нагрузка ежечасно'!F73</f>
        <v>246</v>
      </c>
      <c r="J88" s="64">
        <f>'Нагрузка ежечасно'!G73</f>
        <v>120</v>
      </c>
      <c r="K88" s="64">
        <f>'Нагрузка ежечасно'!H73</f>
        <v>9.94888653252393</v>
      </c>
      <c r="L88" s="64">
        <f>'Нагрузка ежечасно'!I73</f>
        <v>187.2</v>
      </c>
      <c r="M88" s="64">
        <f>'Нагрузка ежечасно'!J73</f>
        <v>140.4</v>
      </c>
    </row>
    <row r="89" spans="1:13" ht="15" hidden="1">
      <c r="A89" s="42">
        <f t="shared" si="2"/>
        <v>40161.1666666667</v>
      </c>
      <c r="B89" s="64">
        <f>'Нагрузка ежечасно'!K41</f>
        <v>36.90632910822025</v>
      </c>
      <c r="C89" s="64">
        <f>'Нагрузка ежечасно'!L41</f>
        <v>688</v>
      </c>
      <c r="D89" s="64">
        <f>'Нагрузка ежечасно'!M41</f>
        <v>145.6</v>
      </c>
      <c r="E89" s="64">
        <f>'Нагрузка ежечасно'!B74</f>
        <v>90.39172360916697</v>
      </c>
      <c r="F89" s="64">
        <f>'Нагрузка ежечасно'!C74</f>
        <v>1694.4</v>
      </c>
      <c r="G89" s="64">
        <f>'Нагрузка ежечасно'!D74</f>
        <v>480</v>
      </c>
      <c r="H89" s="64">
        <f>'Нагрузка ежечасно'!E74</f>
        <v>13.891645908774242</v>
      </c>
      <c r="I89" s="64">
        <f>'Нагрузка ежечасно'!F74</f>
        <v>260.4</v>
      </c>
      <c r="J89" s="64">
        <f>'Нагрузка ежечасно'!G74</f>
        <v>123.6</v>
      </c>
      <c r="K89" s="64">
        <f>'Нагрузка ежечасно'!H74</f>
        <v>9.837248485322467</v>
      </c>
      <c r="L89" s="64">
        <f>'Нагрузка ежечасно'!I74</f>
        <v>184.4</v>
      </c>
      <c r="M89" s="64">
        <f>'Нагрузка ежечасно'!J74</f>
        <v>141.60000000000002</v>
      </c>
    </row>
    <row r="90" spans="1:13" ht="15" hidden="1">
      <c r="A90" s="42">
        <f t="shared" si="2"/>
        <v>40160.2083333334</v>
      </c>
      <c r="B90" s="64">
        <f>'Нагрузка ежечасно'!K42</f>
        <v>35.20115128471261</v>
      </c>
      <c r="C90" s="64">
        <f>'Нагрузка ежечасно'!L42</f>
        <v>652.8</v>
      </c>
      <c r="D90" s="64">
        <f>'Нагрузка ежечасно'!M42</f>
        <v>147.2</v>
      </c>
      <c r="E90" s="64">
        <f>'Нагрузка ежечасно'!B75</f>
        <v>90.99751138989787</v>
      </c>
      <c r="F90" s="64">
        <f>'Нагрузка ежечасно'!C75</f>
        <v>1705.1999999999998</v>
      </c>
      <c r="G90" s="64">
        <f>'Нагрузка ежечасно'!D75</f>
        <v>477.6</v>
      </c>
      <c r="H90" s="64">
        <f>'Нагрузка ежечасно'!E75</f>
        <v>12.935606826713139</v>
      </c>
      <c r="I90" s="64">
        <f>'Нагрузка ежечасно'!F75</f>
        <v>242.4</v>
      </c>
      <c r="J90" s="64">
        <f>'Нагрузка ежечасно'!G75</f>
        <v>116.4</v>
      </c>
      <c r="K90" s="64">
        <f>'Нагрузка ежечасно'!H75</f>
        <v>10.267371095130397</v>
      </c>
      <c r="L90" s="64">
        <f>'Нагрузка ежечасно'!I75</f>
        <v>192.4</v>
      </c>
      <c r="M90" s="64">
        <f>'Нагрузка ежечасно'!J75</f>
        <v>148.4</v>
      </c>
    </row>
    <row r="91" spans="1:13" ht="15">
      <c r="A91" s="42">
        <f t="shared" si="2"/>
        <v>40159.25</v>
      </c>
      <c r="B91" s="64">
        <f>'Нагрузка ежечасно'!K43</f>
        <v>34.75341703114602</v>
      </c>
      <c r="C91" s="64">
        <f>'Нагрузка ежечасно'!L43</f>
        <v>641.6</v>
      </c>
      <c r="D91" s="64">
        <f>'Нагрузка ежечасно'!M43</f>
        <v>148.8</v>
      </c>
      <c r="E91" s="64">
        <f>'Нагрузка ежечасно'!B76</f>
        <v>97.015007444845</v>
      </c>
      <c r="F91" s="64">
        <f>'Нагрузка ежечасно'!C76</f>
        <v>1808.4</v>
      </c>
      <c r="G91" s="64">
        <f>'Нагрузка ежечасно'!D76</f>
        <v>496.79999999999995</v>
      </c>
      <c r="H91" s="64">
        <f>'Нагрузка ежечасно'!E76</f>
        <v>13.325883570725223</v>
      </c>
      <c r="I91" s="64">
        <f>'Нагрузка ежечасно'!F76</f>
        <v>248.39999999999998</v>
      </c>
      <c r="J91" s="64">
        <f>'Нагрузка ежечасно'!G76</f>
        <v>116.4</v>
      </c>
      <c r="K91" s="64">
        <f>'Нагрузка ежечасно'!H76</f>
        <v>18.475983501440286</v>
      </c>
      <c r="L91" s="64">
        <f>'Нагрузка ежечасно'!I76</f>
        <v>344.4</v>
      </c>
      <c r="M91" s="64">
        <f>'Нагрузка ежечасно'!J76</f>
        <v>256</v>
      </c>
    </row>
    <row r="92" spans="1:13" ht="15" hidden="1">
      <c r="A92" s="42">
        <f t="shared" si="2"/>
        <v>40158.2916666667</v>
      </c>
      <c r="B92" s="64">
        <f>'Нагрузка ежечасно'!K44</f>
        <v>34.48054981315906</v>
      </c>
      <c r="C92" s="64">
        <f>'Нагрузка ежечасно'!L44</f>
        <v>636.8</v>
      </c>
      <c r="D92" s="64">
        <f>'Нагрузка ежечасно'!M44</f>
        <v>139.2</v>
      </c>
      <c r="E92" s="64">
        <f>'Нагрузка ежечасно'!B77</f>
        <v>94.36649974188083</v>
      </c>
      <c r="F92" s="64">
        <f>'Нагрузка ежечасно'!C77</f>
        <v>1753.2</v>
      </c>
      <c r="G92" s="64">
        <f>'Нагрузка ежечасно'!D77</f>
        <v>481.2</v>
      </c>
      <c r="H92" s="64">
        <f>'Нагрузка ежечасно'!E77</f>
        <v>13.305611873256298</v>
      </c>
      <c r="I92" s="64">
        <f>'Нагрузка ежечасно'!F77</f>
        <v>247.2</v>
      </c>
      <c r="J92" s="64">
        <f>'Нагрузка ежечасно'!G77</f>
        <v>124.8</v>
      </c>
      <c r="K92" s="64">
        <f>'Нагрузка ежечасно'!H77</f>
        <v>17.869996528807</v>
      </c>
      <c r="L92" s="64">
        <f>'Нагрузка ежечасно'!I77</f>
        <v>332</v>
      </c>
      <c r="M92" s="64">
        <f>'Нагрузка ежечасно'!J77</f>
        <v>249.6</v>
      </c>
    </row>
    <row r="93" spans="1:13" ht="15" hidden="1">
      <c r="A93" s="42">
        <f t="shared" si="2"/>
        <v>40157.3333333334</v>
      </c>
      <c r="B93" s="64">
        <f>'Нагрузка ежечасно'!K45</f>
        <v>34.236511403761604</v>
      </c>
      <c r="C93" s="64">
        <f>'Нагрузка ежечасно'!L45</f>
        <v>630.4000000000001</v>
      </c>
      <c r="D93" s="64">
        <f>'Нагрузка ежечасно'!M45</f>
        <v>144</v>
      </c>
      <c r="E93" s="64">
        <f>'Нагрузка ежечасно'!B78</f>
        <v>92.29478710083674</v>
      </c>
      <c r="F93" s="64">
        <f>'Нагрузка ежечасно'!C78</f>
        <v>1718.4</v>
      </c>
      <c r="G93" s="64">
        <f>'Нагрузка ежечасно'!D78</f>
        <v>487.2</v>
      </c>
      <c r="H93" s="64">
        <f>'Нагрузка ежечасно'!E78</f>
        <v>13.148140061851045</v>
      </c>
      <c r="I93" s="64">
        <f>'Нагрузка ежечасно'!F78</f>
        <v>244.8</v>
      </c>
      <c r="J93" s="64">
        <f>'Нагрузка ежечасно'!G78</f>
        <v>114</v>
      </c>
      <c r="K93" s="64">
        <f>'Нагрузка ежечасно'!H78</f>
        <v>17.83162786166073</v>
      </c>
      <c r="L93" s="64">
        <f>'Нагрузка ежечасно'!I78</f>
        <v>332</v>
      </c>
      <c r="M93" s="64">
        <f>'Нагрузка ежечасно'!J78</f>
        <v>245.60000000000002</v>
      </c>
    </row>
    <row r="94" spans="1:13" ht="15" hidden="1">
      <c r="A94" s="42">
        <f t="shared" si="2"/>
        <v>40156.375</v>
      </c>
      <c r="B94" s="64">
        <f>'Нагрузка ежечасно'!K46</f>
        <v>33.70257574874339</v>
      </c>
      <c r="C94" s="64">
        <f>'Нагрузка ежечасно'!L46</f>
        <v>619.2</v>
      </c>
      <c r="D94" s="64">
        <f>'Нагрузка ежечасно'!M46</f>
        <v>137.6</v>
      </c>
      <c r="E94" s="64">
        <f>'Нагрузка ежечасно'!B79</f>
        <v>93.72458247698397</v>
      </c>
      <c r="F94" s="64">
        <f>'Нагрузка ежечасно'!C79</f>
        <v>1734</v>
      </c>
      <c r="G94" s="64">
        <f>'Нагрузка ежечасно'!D79</f>
        <v>486</v>
      </c>
      <c r="H94" s="64">
        <f>'Нагрузка ежечасно'!E79</f>
        <v>13.750596183474464</v>
      </c>
      <c r="I94" s="64">
        <f>'Нагрузка ежечасно'!F79</f>
        <v>254.4</v>
      </c>
      <c r="J94" s="64">
        <f>'Нагрузка ежечасно'!G79</f>
        <v>128.4</v>
      </c>
      <c r="K94" s="64">
        <f>'Нагрузка ежечасно'!H79</f>
        <v>17.83685825686546</v>
      </c>
      <c r="L94" s="64">
        <f>'Нагрузка ежечасно'!I79</f>
        <v>330</v>
      </c>
      <c r="M94" s="64">
        <f>'Нагрузка ежечасно'!J79</f>
        <v>248.39999999999998</v>
      </c>
    </row>
    <row r="95" spans="1:13" ht="15" hidden="1">
      <c r="A95" s="42">
        <f t="shared" si="2"/>
        <v>40155.4166666667</v>
      </c>
      <c r="B95" s="64">
        <f>'Нагрузка ежечасно'!K47</f>
        <v>33.61432536304805</v>
      </c>
      <c r="C95" s="64">
        <f>'Нагрузка ежечасно'!L47</f>
        <v>617.5999999999999</v>
      </c>
      <c r="D95" s="64">
        <f>'Нагрузка ежечасно'!M47</f>
        <v>142.4</v>
      </c>
      <c r="E95" s="64">
        <f>'Нагрузка ежечасно'!B80</f>
        <v>90.77725111742014</v>
      </c>
      <c r="F95" s="64">
        <f>'Нагрузка ежечасно'!C80</f>
        <v>1684.8000000000002</v>
      </c>
      <c r="G95" s="64">
        <f>'Нагрузка ежечасно'!D80</f>
        <v>481.20000000000005</v>
      </c>
      <c r="H95" s="64">
        <f>'Нагрузка ежечасно'!E80</f>
        <v>13.060544676437939</v>
      </c>
      <c r="I95" s="64">
        <f>'Нагрузка ежечасно'!F80</f>
        <v>242.4</v>
      </c>
      <c r="J95" s="64">
        <f>'Нагрузка ежечасно'!G80</f>
        <v>122.4</v>
      </c>
      <c r="K95" s="64">
        <f>'Нагрузка ежечасно'!H80</f>
        <v>17.931308862700273</v>
      </c>
      <c r="L95" s="64">
        <f>'Нагрузка ежечасно'!I80</f>
        <v>332.8</v>
      </c>
      <c r="M95" s="64">
        <f>'Нагрузка ежечасно'!J80</f>
        <v>260.79999999999995</v>
      </c>
    </row>
    <row r="96" spans="1:13" ht="15" hidden="1">
      <c r="A96" s="42">
        <f t="shared" si="2"/>
        <v>40154.4583333334</v>
      </c>
      <c r="B96" s="64">
        <f>'Нагрузка ежечасно'!K48</f>
        <v>34.20867202892678</v>
      </c>
      <c r="C96" s="64">
        <f>'Нагрузка ежечасно'!L48</f>
        <v>628.8</v>
      </c>
      <c r="D96" s="64">
        <f>'Нагрузка ежечасно'!M48</f>
        <v>140.8</v>
      </c>
      <c r="E96" s="64">
        <f>'Нагрузка ежечасно'!B81</f>
        <v>88.87265074773471</v>
      </c>
      <c r="F96" s="64">
        <f>'Нагрузка ежечасно'!C81</f>
        <v>1653.6</v>
      </c>
      <c r="G96" s="64">
        <f>'Нагрузка ежечасно'!D81</f>
        <v>471.6</v>
      </c>
      <c r="H96" s="64">
        <f>'Нагрузка ежечасно'!E81</f>
        <v>12.57631850203793</v>
      </c>
      <c r="I96" s="64">
        <f>'Нагрузка ежечасно'!F81</f>
        <v>234</v>
      </c>
      <c r="J96" s="64">
        <f>'Нагрузка ежечасно'!G81</f>
        <v>116.4</v>
      </c>
      <c r="K96" s="64">
        <f>'Нагрузка ежечасно'!H81</f>
        <v>17.886319647342834</v>
      </c>
      <c r="L96" s="64">
        <f>'Нагрузка ежечасно'!I81</f>
        <v>332.8</v>
      </c>
      <c r="M96" s="64">
        <f>'Нагрузка ежечасно'!J81</f>
        <v>246</v>
      </c>
    </row>
    <row r="97" spans="1:13" ht="15" hidden="1">
      <c r="A97" s="42">
        <f t="shared" si="2"/>
        <v>40153.5000000001</v>
      </c>
      <c r="B97" s="64">
        <f>'Нагрузка ежечасно'!K49</f>
        <v>34.06614571674033</v>
      </c>
      <c r="C97" s="64">
        <f>'Нагрузка ежечасно'!L49</f>
        <v>625.6</v>
      </c>
      <c r="D97" s="64">
        <f>'Нагрузка ежечасно'!M49</f>
        <v>137.60000000000002</v>
      </c>
      <c r="E97" s="64">
        <f>'Нагрузка ежечасно'!B82</f>
        <v>87.25840637988894</v>
      </c>
      <c r="F97" s="64">
        <f>'Нагрузка ежечасно'!C82</f>
        <v>1622.4</v>
      </c>
      <c r="G97" s="64">
        <f>'Нагрузка ежечасно'!D82</f>
        <v>470.4</v>
      </c>
      <c r="H97" s="64">
        <f>'Нагрузка ежечасно'!E82</f>
        <v>12.649887315427685</v>
      </c>
      <c r="I97" s="64">
        <f>'Нагрузка ежечасно'!F82</f>
        <v>235.2</v>
      </c>
      <c r="J97" s="64">
        <f>'Нагрузка ежечасно'!G82</f>
        <v>116.4</v>
      </c>
      <c r="K97" s="64">
        <f>'Нагрузка ежечасно'!H82</f>
        <v>17.813106627847148</v>
      </c>
      <c r="L97" s="64">
        <f>'Нагрузка ежечасно'!I82</f>
        <v>331.2</v>
      </c>
      <c r="M97" s="64">
        <f>'Нагрузка ежечасно'!J82</f>
        <v>244.8</v>
      </c>
    </row>
    <row r="98" spans="1:13" ht="15" hidden="1">
      <c r="A98" s="42">
        <f t="shared" si="2"/>
        <v>40152.5416666667</v>
      </c>
      <c r="B98" s="64">
        <f>'Нагрузка ежечасно'!K50</f>
        <v>36.24840917456364</v>
      </c>
      <c r="C98" s="64">
        <f>'Нагрузка ежечасно'!L50</f>
        <v>667.2</v>
      </c>
      <c r="D98" s="64">
        <f>'Нагрузка ежечасно'!M50</f>
        <v>142.4</v>
      </c>
      <c r="E98" s="64">
        <f>'Нагрузка ежечасно'!B83</f>
        <v>89.45754782675164</v>
      </c>
      <c r="F98" s="64">
        <f>'Нагрузка ежечасно'!C83</f>
        <v>1657.2</v>
      </c>
      <c r="G98" s="64">
        <f>'Нагрузка ежечасно'!D83</f>
        <v>475.20000000000005</v>
      </c>
      <c r="H98" s="64">
        <f>'Нагрузка ежечасно'!E83</f>
        <v>13.149806088943215</v>
      </c>
      <c r="I98" s="64">
        <f>'Нагрузка ежечасно'!F83</f>
        <v>243.6</v>
      </c>
      <c r="J98" s="64">
        <f>'Нагрузка ежечасно'!G83</f>
        <v>116.4</v>
      </c>
      <c r="K98" s="64">
        <f>'Нагрузка ежечасно'!H83</f>
        <v>17.921739004635253</v>
      </c>
      <c r="L98" s="64">
        <f>'Нагрузка ежечасно'!I83</f>
        <v>332</v>
      </c>
      <c r="M98" s="64">
        <f>'Нагрузка ежечасно'!J83</f>
        <v>246.4</v>
      </c>
    </row>
    <row r="99" spans="1:13" ht="15" hidden="1">
      <c r="A99" s="42">
        <f t="shared" si="2"/>
        <v>40151.5833333334</v>
      </c>
      <c r="B99" s="64">
        <f>'Нагрузка ежечасно'!K51</f>
        <v>37.289051208775874</v>
      </c>
      <c r="C99" s="64">
        <f>'Нагрузка ежечасно'!L51</f>
        <v>686.4</v>
      </c>
      <c r="D99" s="64">
        <f>'Нагрузка ежечасно'!M51</f>
        <v>139.2</v>
      </c>
      <c r="E99" s="64">
        <f>'Нагрузка ежечасно'!B84</f>
        <v>98.75367761330591</v>
      </c>
      <c r="F99" s="64">
        <f>'Нагрузка ежечасно'!C84</f>
        <v>1828.8</v>
      </c>
      <c r="G99" s="64">
        <f>'Нагрузка ежечасно'!D84</f>
        <v>505.20000000000005</v>
      </c>
      <c r="H99" s="64">
        <f>'Нагрузка ежечасно'!E84</f>
        <v>13.931785227598931</v>
      </c>
      <c r="I99" s="64">
        <f>'Нагрузка ежечасно'!F84</f>
        <v>258</v>
      </c>
      <c r="J99" s="64">
        <f>'Нагрузка ежечасно'!G84</f>
        <v>118.8</v>
      </c>
      <c r="K99" s="64">
        <f>'Нагрузка ежечасно'!H84</f>
        <v>17.949323293232112</v>
      </c>
      <c r="L99" s="64">
        <f>'Нагрузка ежечасно'!I84</f>
        <v>332.4</v>
      </c>
      <c r="M99" s="64">
        <f>'Нагрузка ежечасно'!J84</f>
        <v>244</v>
      </c>
    </row>
    <row r="100" spans="1:13" ht="15">
      <c r="A100" s="42">
        <f t="shared" si="2"/>
        <v>40150.6250000001</v>
      </c>
      <c r="B100" s="64">
        <f>'Нагрузка ежечасно'!K52</f>
        <v>43.40446149034102</v>
      </c>
      <c r="C100" s="64">
        <f>'Нагрузка ежечасно'!L52</f>
        <v>800</v>
      </c>
      <c r="D100" s="64">
        <f>'Нагрузка ежечасно'!M52</f>
        <v>158.4</v>
      </c>
      <c r="E100" s="64">
        <f>'Нагрузка ежечасно'!B85</f>
        <v>113.95651276621373</v>
      </c>
      <c r="F100" s="64">
        <f>'Нагрузка ежечасно'!C85</f>
        <v>2106</v>
      </c>
      <c r="G100" s="64">
        <f>'Нагрузка ежечасно'!D85</f>
        <v>538.8</v>
      </c>
      <c r="H100" s="64">
        <f>'Нагрузка ежечасно'!E85</f>
        <v>16.103256504855274</v>
      </c>
      <c r="I100" s="64">
        <f>'Нагрузка ежечасно'!F85</f>
        <v>297.6</v>
      </c>
      <c r="J100" s="64">
        <f>'Нагрузка ежечасно'!G85</f>
        <v>126</v>
      </c>
      <c r="K100" s="64">
        <f>'Нагрузка ежечасно'!H85</f>
        <v>17.683280328584353</v>
      </c>
      <c r="L100" s="64">
        <f>'Нагрузка ежечасно'!I85</f>
        <v>326.79999999999995</v>
      </c>
      <c r="M100" s="64">
        <f>'Нагрузка ежечасно'!J85</f>
        <v>241.2</v>
      </c>
    </row>
    <row r="101" spans="1:13" ht="15" hidden="1">
      <c r="A101" s="42">
        <f t="shared" si="2"/>
        <v>40149.6666666667</v>
      </c>
      <c r="B101" s="64">
        <f>'Нагрузка ежечасно'!K53</f>
        <v>44.900890909598175</v>
      </c>
      <c r="C101" s="64">
        <f>'Нагрузка ежечасно'!L53</f>
        <v>825.5999999999999</v>
      </c>
      <c r="D101" s="64">
        <f>'Нагрузка ежечасно'!M53</f>
        <v>161.6</v>
      </c>
      <c r="E101" s="64">
        <f>'Нагрузка ежечасно'!B86</f>
        <v>115.46229926040671</v>
      </c>
      <c r="F101" s="64">
        <f>'Нагрузка ежечасно'!C86</f>
        <v>2139.6000000000004</v>
      </c>
      <c r="G101" s="64">
        <f>'Нагрузка ежечасно'!D86</f>
        <v>535.2</v>
      </c>
      <c r="H101" s="64">
        <f>'Нагрузка ежечасно'!E86</f>
        <v>15.930300402725772</v>
      </c>
      <c r="I101" s="64">
        <f>'Нагрузка ежечасно'!F86</f>
        <v>295.20000000000005</v>
      </c>
      <c r="J101" s="64">
        <f>'Нагрузка ежечасно'!G86</f>
        <v>124.80000000000001</v>
      </c>
      <c r="K101" s="64">
        <f>'Нагрузка ежечасно'!H86</f>
        <v>17.70033378080641</v>
      </c>
      <c r="L101" s="64">
        <f>'Нагрузка ежечасно'!I86</f>
        <v>328</v>
      </c>
      <c r="M101" s="64">
        <f>'Нагрузка ежечасно'!J86</f>
        <v>243.6</v>
      </c>
    </row>
    <row r="102" spans="1:13" ht="15" hidden="1">
      <c r="A102" s="42">
        <f t="shared" si="2"/>
        <v>40148.7083333334</v>
      </c>
      <c r="B102" s="64">
        <f>'Нагрузка ежечасно'!K54</f>
        <v>43.47649110232439</v>
      </c>
      <c r="C102" s="64">
        <f>'Нагрузка ежечасно'!L54</f>
        <v>796.8</v>
      </c>
      <c r="D102" s="64">
        <f>'Нагрузка ежечасно'!M54</f>
        <v>161.6</v>
      </c>
      <c r="E102" s="64">
        <f>'Нагрузка ежечасно'!B87</f>
        <v>114.1861019848898</v>
      </c>
      <c r="F102" s="64">
        <f>'Нагрузка ежечасно'!C87</f>
        <v>2116.8</v>
      </c>
      <c r="G102" s="64">
        <f>'Нагрузка ежечасно'!D87</f>
        <v>523.2</v>
      </c>
      <c r="H102" s="64">
        <f>'Нагрузка ежечасно'!E87</f>
        <v>16.053374882229406</v>
      </c>
      <c r="I102" s="64">
        <f>'Нагрузка ежечасно'!F87</f>
        <v>297.6</v>
      </c>
      <c r="J102" s="64">
        <f>'Нагрузка ежечасно'!G87</f>
        <v>124.8</v>
      </c>
      <c r="K102" s="64">
        <f>'Нагрузка ежечасно'!H87</f>
        <v>17.822698457958985</v>
      </c>
      <c r="L102" s="64">
        <f>'Нагрузка ежечасно'!I87</f>
        <v>330.4</v>
      </c>
      <c r="M102" s="64">
        <f>'Нагрузка ежечасно'!J87</f>
        <v>243.60000000000002</v>
      </c>
    </row>
    <row r="103" spans="1:13" ht="15">
      <c r="A103" s="42">
        <f t="shared" si="2"/>
        <v>40147.7500000001</v>
      </c>
      <c r="B103" s="64">
        <f>'Нагрузка ежечасно'!K55</f>
        <v>42.30562846028458</v>
      </c>
      <c r="C103" s="64">
        <f>'Нагрузка ежечасно'!L55</f>
        <v>777.5999999999999</v>
      </c>
      <c r="D103" s="64">
        <f>'Нагрузка ежечасно'!M55</f>
        <v>158.4</v>
      </c>
      <c r="E103" s="64">
        <f>'Нагрузка ежечасно'!B88</f>
        <v>111.42974190905367</v>
      </c>
      <c r="F103" s="64">
        <f>'Нагрузка ежечасно'!C88</f>
        <v>2060.4</v>
      </c>
      <c r="G103" s="64">
        <f>'Нагрузка ежечасно'!D88</f>
        <v>526.8</v>
      </c>
      <c r="H103" s="64">
        <f>'Нагрузка ежечасно'!E88</f>
        <v>15.315910943818677</v>
      </c>
      <c r="I103" s="64">
        <f>'Нагрузка ежечасно'!F88</f>
        <v>283.20000000000005</v>
      </c>
      <c r="J103" s="64">
        <f>'Нагрузка ежечасно'!G88</f>
        <v>123.6</v>
      </c>
      <c r="K103" s="64">
        <f>'Нагрузка ежечасно'!H88</f>
        <v>17.955093338092514</v>
      </c>
      <c r="L103" s="64">
        <f>'Нагрузка ежечасно'!I88</f>
        <v>332</v>
      </c>
      <c r="M103" s="64">
        <f>'Нагрузка ежечасно'!J88</f>
        <v>247.2</v>
      </c>
    </row>
    <row r="104" spans="1:13" ht="15" hidden="1">
      <c r="A104" s="42">
        <f t="shared" si="2"/>
        <v>40146.7916666668</v>
      </c>
      <c r="B104" s="64">
        <f>'Нагрузка ежечасно'!K56</f>
        <v>40.86566226937825</v>
      </c>
      <c r="C104" s="64">
        <f>'Нагрузка ежечасно'!L56</f>
        <v>753.6</v>
      </c>
      <c r="D104" s="64">
        <f>'Нагрузка ежечасно'!M56</f>
        <v>156.8</v>
      </c>
      <c r="E104" s="64">
        <f>'Нагрузка ежечасно'!B89</f>
        <v>100.87100515938792</v>
      </c>
      <c r="F104" s="64">
        <f>'Нагрузка ежечасно'!C89</f>
        <v>1869.6</v>
      </c>
      <c r="G104" s="64">
        <f>'Нагрузка ежечасно'!D89</f>
        <v>508.8</v>
      </c>
      <c r="H104" s="64">
        <f>'Нагрузка ежечасно'!E89</f>
        <v>14.6321226996288</v>
      </c>
      <c r="I104" s="64">
        <f>'Нагрузка ежечасно'!F89</f>
        <v>271.2</v>
      </c>
      <c r="J104" s="64">
        <f>'Нагрузка ежечасно'!G89</f>
        <v>122.4</v>
      </c>
      <c r="K104" s="64">
        <f>'Нагрузка ежечасно'!H89</f>
        <v>18.171456213993284</v>
      </c>
      <c r="L104" s="64">
        <f>'Нагрузка ежечасно'!I89</f>
        <v>336.79999999999995</v>
      </c>
      <c r="M104" s="64">
        <f>'Нагрузка ежечасно'!J89</f>
        <v>247.2</v>
      </c>
    </row>
    <row r="105" spans="1:13" ht="15" hidden="1">
      <c r="A105" s="42">
        <f t="shared" si="2"/>
        <v>40145.8333333334</v>
      </c>
      <c r="B105" s="64">
        <f>'Нагрузка ежечасно'!K57</f>
        <v>39.33859704169192</v>
      </c>
      <c r="C105" s="64">
        <f>'Нагрузка ежечасно'!L57</f>
        <v>724.8</v>
      </c>
      <c r="D105" s="64">
        <f>'Нагрузка ежечасно'!M57</f>
        <v>148.8</v>
      </c>
      <c r="E105" s="64">
        <f>'Нагрузка ежечасно'!B90</f>
        <v>89.85243205474225</v>
      </c>
      <c r="F105" s="64">
        <f>'Нагрузка ежечасно'!C90</f>
        <v>1671.6</v>
      </c>
      <c r="G105" s="64">
        <f>'Нагрузка ежечасно'!D90</f>
        <v>493.2</v>
      </c>
      <c r="H105" s="64">
        <f>'Нагрузка ежечасно'!E90</f>
        <v>13.416587126623396</v>
      </c>
      <c r="I105" s="64">
        <f>'Нагрузка ежечасно'!F90</f>
        <v>249.6</v>
      </c>
      <c r="J105" s="64">
        <f>'Нагрузка ежечасно'!G90</f>
        <v>120</v>
      </c>
      <c r="K105" s="64">
        <f>'Нагрузка ежечасно'!H90</f>
        <v>17.84578095368176</v>
      </c>
      <c r="L105" s="64">
        <f>'Нагрузка ежечасно'!I90</f>
        <v>332</v>
      </c>
      <c r="M105" s="64">
        <f>'Нагрузка ежечасно'!J90</f>
        <v>247.2</v>
      </c>
    </row>
    <row r="106" spans="1:13" ht="15" hidden="1">
      <c r="A106" s="42">
        <f t="shared" si="2"/>
        <v>40144.8750000001</v>
      </c>
      <c r="B106" s="64">
        <f>'Нагрузка ежечасно'!K58</f>
        <v>35.67784597826148</v>
      </c>
      <c r="C106" s="64">
        <f>'Нагрузка ежечасно'!L58</f>
        <v>657.6</v>
      </c>
      <c r="D106" s="64">
        <f>'Нагрузка ежечасно'!M58</f>
        <v>142.4</v>
      </c>
      <c r="E106" s="64">
        <f>'Нагрузка ежечасно'!B91</f>
        <v>77.15967797105685</v>
      </c>
      <c r="F106" s="64">
        <f>'Нагрузка ежечасно'!C91</f>
        <v>1437.6</v>
      </c>
      <c r="G106" s="64">
        <f>'Нагрузка ежечасно'!D91</f>
        <v>476.4</v>
      </c>
      <c r="H106" s="64">
        <f>'Нагрузка ежечасно'!E91</f>
        <v>12.430565816706157</v>
      </c>
      <c r="I106" s="64">
        <f>'Нагрузка ежечасно'!F91</f>
        <v>231.60000000000002</v>
      </c>
      <c r="J106" s="64">
        <f>'Нагрузка ежечасно'!G91</f>
        <v>118.8</v>
      </c>
      <c r="K106" s="64">
        <f>'Нагрузка ежечасно'!H91</f>
        <v>17.604600983936177</v>
      </c>
      <c r="L106" s="64">
        <f>'Нагрузка ежечасно'!I91</f>
        <v>328</v>
      </c>
      <c r="M106" s="64">
        <f>'Нагрузка ежечасно'!J91</f>
        <v>249.2</v>
      </c>
    </row>
    <row r="107" spans="1:13" ht="15" hidden="1">
      <c r="A107" s="42">
        <f t="shared" si="2"/>
        <v>40143.9166666668</v>
      </c>
      <c r="B107" s="64">
        <f>'Нагрузка ежечасно'!K59</f>
        <v>34.44509083080661</v>
      </c>
      <c r="C107" s="64">
        <f>'Нагрузка ежечасно'!L59</f>
        <v>636.8</v>
      </c>
      <c r="D107" s="64">
        <f>'Нагрузка ежечасно'!M59</f>
        <v>142.4</v>
      </c>
      <c r="E107" s="64">
        <f>'Нагрузка ежечасно'!B92</f>
        <v>67.62546474444655</v>
      </c>
      <c r="F107" s="64">
        <f>'Нагрузка ежечасно'!C92</f>
        <v>1263.6</v>
      </c>
      <c r="G107" s="64">
        <f>'Нагрузка ежечасно'!D92</f>
        <v>472.8</v>
      </c>
      <c r="H107" s="64">
        <f>'Нагрузка ежечасно'!E92</f>
        <v>11.881017072860981</v>
      </c>
      <c r="I107" s="64">
        <f>'Нагрузка ежечасно'!F92</f>
        <v>222</v>
      </c>
      <c r="J107" s="64">
        <f>'Нагрузка ежечасно'!G92</f>
        <v>118.8</v>
      </c>
      <c r="K107" s="64">
        <f>'Нагрузка ежечасно'!H92</f>
        <v>17.63956408655396</v>
      </c>
      <c r="L107" s="64">
        <f>'Нагрузка ежечасно'!I92</f>
        <v>329.6</v>
      </c>
      <c r="M107" s="64">
        <f>'Нагрузка ежечасно'!J92</f>
        <v>250.8</v>
      </c>
    </row>
    <row r="108" spans="1:13" ht="15" hidden="1">
      <c r="A108" s="42">
        <f t="shared" si="2"/>
        <v>40142.9583333334</v>
      </c>
      <c r="B108" s="64">
        <f>'Нагрузка ежечасно'!K60</f>
        <v>32.608350732652674</v>
      </c>
      <c r="C108" s="64">
        <f>'Нагрузка ежечасно'!L60</f>
        <v>603.2</v>
      </c>
      <c r="D108" s="64">
        <f>'Нагрузка ежечасно'!M60</f>
        <v>140.8</v>
      </c>
      <c r="E108" s="64">
        <f>'Нагрузка ежечасно'!B93</f>
        <v>63.08537543446067</v>
      </c>
      <c r="F108" s="64">
        <f>'Нагрузка ежечасно'!C93</f>
        <v>1179.6</v>
      </c>
      <c r="G108" s="64">
        <f>'Нагрузка ежечасно'!D93</f>
        <v>460.79999999999995</v>
      </c>
      <c r="H108" s="64">
        <f>'Нагрузка ежечасно'!E93</f>
        <v>11.55174728199687</v>
      </c>
      <c r="I108" s="64">
        <f>'Нагрузка ежечасно'!F93</f>
        <v>216</v>
      </c>
      <c r="J108" s="64">
        <f>'Нагрузка ежечасно'!G93</f>
        <v>117.6</v>
      </c>
      <c r="K108" s="64">
        <f>'Нагрузка ежечасно'!H93</f>
        <v>17.691287041132238</v>
      </c>
      <c r="L108" s="64">
        <f>'Нагрузка ежечасно'!I93</f>
        <v>330.79999999999995</v>
      </c>
      <c r="M108" s="64">
        <f>'Нагрузка ежечасно'!J93</f>
        <v>250</v>
      </c>
    </row>
    <row r="109" spans="1:13" ht="15" hidden="1">
      <c r="A109" s="42">
        <f t="shared" si="2"/>
        <v>40142.0000000001</v>
      </c>
      <c r="B109" s="64">
        <f>'Нагрузка ежечасно'!K61</f>
        <v>32.007267634030974</v>
      </c>
      <c r="C109" s="64">
        <f>'Нагрузка ежечасно'!L61</f>
        <v>593.6</v>
      </c>
      <c r="D109" s="64">
        <f>'Нагрузка ежечасно'!M61</f>
        <v>140.8</v>
      </c>
      <c r="E109" s="64">
        <f>'Нагрузка ежечасно'!B94</f>
        <v>61.57603541947633</v>
      </c>
      <c r="F109" s="64">
        <f>'Нагрузка ежечасно'!C94</f>
        <v>1152</v>
      </c>
      <c r="G109" s="64">
        <f>'Нагрузка ежечасно'!D94</f>
        <v>468</v>
      </c>
      <c r="H109" s="64">
        <f>'Нагрузка ежечасно'!E94</f>
        <v>11.80207345539963</v>
      </c>
      <c r="I109" s="64">
        <f>'Нагрузка ежечасно'!F94</f>
        <v>220.8</v>
      </c>
      <c r="J109" s="64">
        <f>'Нагрузка ежечасно'!G94</f>
        <v>121.2</v>
      </c>
      <c r="K109" s="64">
        <f>'Нагрузка ежечасно'!H94</f>
        <v>17.59620734382952</v>
      </c>
      <c r="L109" s="64">
        <f>'Нагрузка ежечасно'!I94</f>
        <v>329.2</v>
      </c>
      <c r="M109" s="64">
        <f>'Нагрузка ежечасно'!J94</f>
        <v>253.2</v>
      </c>
    </row>
    <row r="111" spans="1:13" ht="15">
      <c r="A111" s="44"/>
      <c r="B111" s="89" t="str">
        <f>'Нагрузка ежечасно'!K69</f>
        <v>ГПП Яч. 1029 (тп13)</v>
      </c>
      <c r="C111" s="81"/>
      <c r="D111" s="81"/>
      <c r="E111" s="89" t="str">
        <f>'Нагрузка ежечасно'!P69</f>
        <v>ГПП Яч. 1022 (тп11)</v>
      </c>
      <c r="F111" s="81"/>
      <c r="G111" s="81"/>
      <c r="H111" s="89" t="str">
        <f>'Нагрузка ежечасно'!S36</f>
        <v>ГПП яч. ЯКНО-1 (тп14)</v>
      </c>
      <c r="I111" s="81"/>
      <c r="J111" s="81"/>
      <c r="K111" s="89" t="str">
        <f>'Нагрузка ежечасно'!V36</f>
        <v>ГПП яч. ЯКНО-3 (тп7)</v>
      </c>
      <c r="L111" s="81"/>
      <c r="M111" s="81"/>
    </row>
    <row r="112" spans="1:13" ht="15">
      <c r="A112" s="61" t="s">
        <v>0</v>
      </c>
      <c r="B112" s="28" t="s">
        <v>1</v>
      </c>
      <c r="C112" s="28" t="s">
        <v>2</v>
      </c>
      <c r="D112" s="28" t="s">
        <v>3</v>
      </c>
      <c r="E112" s="28" t="s">
        <v>1</v>
      </c>
      <c r="F112" s="28" t="s">
        <v>2</v>
      </c>
      <c r="G112" s="31" t="s">
        <v>3</v>
      </c>
      <c r="H112" s="28" t="s">
        <v>1</v>
      </c>
      <c r="I112" s="28" t="s">
        <v>2</v>
      </c>
      <c r="J112" s="31" t="s">
        <v>3</v>
      </c>
      <c r="K112" s="28" t="s">
        <v>1</v>
      </c>
      <c r="L112" s="28" t="s">
        <v>2</v>
      </c>
      <c r="M112" s="28" t="s">
        <v>3</v>
      </c>
    </row>
    <row r="113" spans="1:13" ht="15">
      <c r="A113" s="42">
        <f aca="true" t="shared" si="3" ref="A113:A136">A59</f>
        <v>40164.041666666664</v>
      </c>
      <c r="B113" s="64">
        <f>'Нагрузка ежечасно'!K71</f>
        <v>23.370099354068074</v>
      </c>
      <c r="C113" s="64">
        <f>'Нагрузка ежечасно'!L71</f>
        <v>435.20000000000005</v>
      </c>
      <c r="D113" s="64">
        <f>'Нагрузка ежечасно'!M71</f>
        <v>250</v>
      </c>
      <c r="E113" s="64">
        <f>'Нагрузка ежечасно'!P71</f>
        <v>0</v>
      </c>
      <c r="F113" s="64">
        <f>'Нагрузка ежечасно'!Q71</f>
        <v>0</v>
      </c>
      <c r="G113" s="64">
        <f>'Нагрузка ежечасно'!R71</f>
        <v>0</v>
      </c>
      <c r="H113" s="64">
        <f>'Нагрузка ежечасно'!S38</f>
        <v>15.51102916755682</v>
      </c>
      <c r="I113" s="64">
        <f>'Нагрузка ежечасно'!T38</f>
        <v>172.8</v>
      </c>
      <c r="J113" s="64">
        <f>'Нагрузка ежечасно'!U38</f>
        <v>122.4</v>
      </c>
      <c r="K113" s="64">
        <f>'Нагрузка ежечасно'!V38</f>
        <v>55.21164195250195</v>
      </c>
      <c r="L113" s="64">
        <f>'Нагрузка ежечасно'!W38</f>
        <v>619.2</v>
      </c>
      <c r="M113" s="64">
        <f>'Нагрузка ежечасно'!X38</f>
        <v>0</v>
      </c>
    </row>
    <row r="114" spans="1:13" ht="15" hidden="1">
      <c r="A114" s="42">
        <f t="shared" si="3"/>
        <v>40163.083333333336</v>
      </c>
      <c r="B114" s="64">
        <f>'Нагрузка ежечасно'!K72</f>
        <v>24.28005380800697</v>
      </c>
      <c r="C114" s="64">
        <f>'Нагрузка ежечасно'!L72</f>
        <v>456</v>
      </c>
      <c r="D114" s="64">
        <f>'Нагрузка ежечасно'!M72</f>
        <v>250</v>
      </c>
      <c r="E114" s="64">
        <f>'Нагрузка ежечасно'!P72</f>
        <v>0</v>
      </c>
      <c r="F114" s="64">
        <f>'Нагрузка ежечасно'!Q72</f>
        <v>0</v>
      </c>
      <c r="G114" s="64">
        <f>'Нагрузка ежечасно'!R72</f>
        <v>0</v>
      </c>
      <c r="H114" s="64">
        <f>'Нагрузка ежечасно'!S39</f>
        <v>15.370778673151337</v>
      </c>
      <c r="I114" s="64">
        <f>'Нагрузка ежечасно'!T39</f>
        <v>172.8</v>
      </c>
      <c r="J114" s="64">
        <f>'Нагрузка ежечасно'!U39</f>
        <v>122.04</v>
      </c>
      <c r="K114" s="64">
        <f>'Нагрузка ежечасно'!V39</f>
        <v>54.77114037773183</v>
      </c>
      <c r="L114" s="64">
        <f>'Нагрузка ежечасно'!W39</f>
        <v>618.84</v>
      </c>
      <c r="M114" s="64">
        <f>'Нагрузка ежечасно'!X39</f>
        <v>0</v>
      </c>
    </row>
    <row r="115" spans="1:13" ht="15" hidden="1">
      <c r="A115" s="42">
        <f t="shared" si="3"/>
        <v>40162.125</v>
      </c>
      <c r="B115" s="64">
        <f>'Нагрузка ежечасно'!K73</f>
        <v>29.67659316111839</v>
      </c>
      <c r="C115" s="64">
        <f>'Нагрузка ежечасно'!L73</f>
        <v>558.4</v>
      </c>
      <c r="D115" s="64">
        <f>'Нагрузка ежечасно'!M73</f>
        <v>249.2</v>
      </c>
      <c r="E115" s="64">
        <f>'Нагрузка ежечасно'!P73</f>
        <v>0</v>
      </c>
      <c r="F115" s="64">
        <f>'Нагрузка ежечасно'!Q73</f>
        <v>0</v>
      </c>
      <c r="G115" s="64">
        <f>'Нагрузка ежечасно'!R73</f>
        <v>0</v>
      </c>
      <c r="H115" s="64">
        <f>'Нагрузка ежечасно'!S40</f>
        <v>17.409476654821525</v>
      </c>
      <c r="I115" s="64">
        <f>'Нагрузка ежечасно'!T40</f>
        <v>195.12</v>
      </c>
      <c r="J115" s="64">
        <f>'Нагрузка ежечасно'!U40</f>
        <v>119.88</v>
      </c>
      <c r="K115" s="64">
        <f>'Нагрузка ежечасно'!V40</f>
        <v>54.78135282598495</v>
      </c>
      <c r="L115" s="64">
        <f>'Нагрузка ежечасно'!W40</f>
        <v>620.28</v>
      </c>
      <c r="M115" s="64">
        <f>'Нагрузка ежечасно'!X40</f>
        <v>0</v>
      </c>
    </row>
    <row r="116" spans="1:13" ht="15" hidden="1">
      <c r="A116" s="42">
        <f t="shared" si="3"/>
        <v>40161.1666666667</v>
      </c>
      <c r="B116" s="64">
        <f>'Нагрузка ежечасно'!K74</f>
        <v>34.142294092225484</v>
      </c>
      <c r="C116" s="64">
        <f>'Нагрузка ежечасно'!L74</f>
        <v>640</v>
      </c>
      <c r="D116" s="64">
        <f>'Нагрузка ежечасно'!M74</f>
        <v>259.6</v>
      </c>
      <c r="E116" s="64">
        <f>'Нагрузка ежечасно'!P74</f>
        <v>0</v>
      </c>
      <c r="F116" s="64">
        <f>'Нагрузка ежечасно'!Q74</f>
        <v>0</v>
      </c>
      <c r="G116" s="64">
        <f>'Нагрузка ежечасно'!R74</f>
        <v>0</v>
      </c>
      <c r="H116" s="64">
        <f>'Нагрузка ежечасно'!S41</f>
        <v>19.96157512864171</v>
      </c>
      <c r="I116" s="64">
        <f>'Нагрузка ежечасно'!T41</f>
        <v>223.56</v>
      </c>
      <c r="J116" s="64">
        <f>'Нагрузка ежечасно'!U41</f>
        <v>118.44</v>
      </c>
      <c r="K116" s="64">
        <f>'Нагрузка ежечасно'!V41</f>
        <v>54.92608957376583</v>
      </c>
      <c r="L116" s="64">
        <f>'Нагрузка ежечасно'!W41</f>
        <v>620.28</v>
      </c>
      <c r="M116" s="64">
        <f>'Нагрузка ежечасно'!X41</f>
        <v>0</v>
      </c>
    </row>
    <row r="117" spans="1:13" ht="15" hidden="1">
      <c r="A117" s="42">
        <f t="shared" si="3"/>
        <v>40160.2083333334</v>
      </c>
      <c r="B117" s="64">
        <f>'Нагрузка ежечасно'!K75</f>
        <v>36.33069772123063</v>
      </c>
      <c r="C117" s="64">
        <f>'Нагрузка ежечасно'!L75</f>
        <v>680.8</v>
      </c>
      <c r="D117" s="64">
        <f>'Нагрузка ежечасно'!M75</f>
        <v>269.6</v>
      </c>
      <c r="E117" s="64">
        <f>'Нагрузка ежечасно'!P75</f>
        <v>0</v>
      </c>
      <c r="F117" s="64">
        <f>'Нагрузка ежечасно'!Q75</f>
        <v>0</v>
      </c>
      <c r="G117" s="64">
        <f>'Нагрузка ежечасно'!R75</f>
        <v>0</v>
      </c>
      <c r="H117" s="64">
        <f>'Нагрузка ежечасно'!S42</f>
        <v>20.783681631492076</v>
      </c>
      <c r="I117" s="64">
        <f>'Нагрузка ежечасно'!T42</f>
        <v>231.48000000000002</v>
      </c>
      <c r="J117" s="64">
        <f>'Нагрузка ежечасно'!U42</f>
        <v>123.47999999999999</v>
      </c>
      <c r="K117" s="64">
        <f>'Нагрузка ежечасно'!V42</f>
        <v>55.15726354785657</v>
      </c>
      <c r="L117" s="64">
        <f>'Нагрузка ежечасно'!W42</f>
        <v>622.08</v>
      </c>
      <c r="M117" s="64">
        <f>'Нагрузка ежечасно'!X42</f>
        <v>0</v>
      </c>
    </row>
    <row r="118" spans="1:13" ht="15">
      <c r="A118" s="42">
        <f t="shared" si="3"/>
        <v>40159.25</v>
      </c>
      <c r="B118" s="64">
        <f>'Нагрузка ежечасно'!K76</f>
        <v>42.12352568330695</v>
      </c>
      <c r="C118" s="64">
        <f>'Нагрузка ежечасно'!L76</f>
        <v>785.2</v>
      </c>
      <c r="D118" s="64">
        <f>'Нагрузка ежечасно'!M76</f>
        <v>288.8</v>
      </c>
      <c r="E118" s="64">
        <f>'Нагрузка ежечасно'!P76</f>
        <v>0</v>
      </c>
      <c r="F118" s="64">
        <f>'Нагрузка ежечасно'!Q76</f>
        <v>0</v>
      </c>
      <c r="G118" s="64">
        <f>'Нагрузка ежечасно'!R76</f>
        <v>0</v>
      </c>
      <c r="H118" s="64">
        <f>'Нагрузка ежечасно'!S43</f>
        <v>22.402902492629543</v>
      </c>
      <c r="I118" s="64">
        <f>'Нагрузка ежечасно'!T43</f>
        <v>248.4</v>
      </c>
      <c r="J118" s="64">
        <f>'Нагрузка ежечасно'!U43</f>
        <v>126.36</v>
      </c>
      <c r="K118" s="64">
        <f>'Нагрузка ежечасно'!V43</f>
        <v>55.47815614410781</v>
      </c>
      <c r="L118" s="64">
        <f>'Нагрузка ежечасно'!W43</f>
        <v>622.8</v>
      </c>
      <c r="M118" s="64">
        <f>'Нагрузка ежечасно'!X43</f>
        <v>0</v>
      </c>
    </row>
    <row r="119" spans="1:13" ht="15" hidden="1">
      <c r="A119" s="42">
        <f t="shared" si="3"/>
        <v>40158.2916666667</v>
      </c>
      <c r="B119" s="64">
        <f>'Нагрузка ежечасно'!K77</f>
        <v>42.04831713344588</v>
      </c>
      <c r="C119" s="64">
        <f>'Нагрузка ежечасно'!L77</f>
        <v>781.2</v>
      </c>
      <c r="D119" s="64">
        <f>'Нагрузка ежечасно'!M77</f>
        <v>280.4</v>
      </c>
      <c r="E119" s="64">
        <f>'Нагрузка ежечасно'!P77</f>
        <v>0</v>
      </c>
      <c r="F119" s="64">
        <f>'Нагрузка ежечасно'!Q77</f>
        <v>0</v>
      </c>
      <c r="G119" s="64">
        <f>'Нагрузка ежечасно'!R77</f>
        <v>0</v>
      </c>
      <c r="H119" s="64">
        <f>'Нагрузка ежечасно'!S44</f>
        <v>21.018443035045877</v>
      </c>
      <c r="I119" s="64">
        <f>'Нагрузка ежечасно'!T44</f>
        <v>233.28</v>
      </c>
      <c r="J119" s="64">
        <f>'Нагрузка ежечасно'!U44</f>
        <v>115.2</v>
      </c>
      <c r="K119" s="64">
        <f>'Нагрузка ежечасно'!V44</f>
        <v>55.63794148539707</v>
      </c>
      <c r="L119" s="64">
        <f>'Нагрузка ежечасно'!W44</f>
        <v>623.52</v>
      </c>
      <c r="M119" s="64">
        <f>'Нагрузка ежечасно'!X44</f>
        <v>0</v>
      </c>
    </row>
    <row r="120" spans="1:13" ht="15" hidden="1">
      <c r="A120" s="42">
        <f t="shared" si="3"/>
        <v>40157.3333333334</v>
      </c>
      <c r="B120" s="64">
        <f>'Нагрузка ежечасно'!K78</f>
        <v>41.03422797080963</v>
      </c>
      <c r="C120" s="64">
        <f>'Нагрузка ежечасно'!L78</f>
        <v>764</v>
      </c>
      <c r="D120" s="64">
        <f>'Нагрузка ежечасно'!M78</f>
        <v>275.20000000000005</v>
      </c>
      <c r="E120" s="64">
        <f>'Нагрузка ежечасно'!P78</f>
        <v>0</v>
      </c>
      <c r="F120" s="64">
        <f>'Нагрузка ежечасно'!Q78</f>
        <v>0</v>
      </c>
      <c r="G120" s="64">
        <f>'Нагрузка ежечасно'!R78</f>
        <v>0</v>
      </c>
      <c r="H120" s="64">
        <f>'Нагрузка ежечасно'!S45</f>
        <v>20.955753748200138</v>
      </c>
      <c r="I120" s="64">
        <f>'Нагрузка ежечасно'!T45</f>
        <v>231.84</v>
      </c>
      <c r="J120" s="64">
        <f>'Нагрузка ежечасно'!U45</f>
        <v>110.52000000000001</v>
      </c>
      <c r="K120" s="64">
        <f>'Нагрузка ежечасно'!V45</f>
        <v>55.91588688272955</v>
      </c>
      <c r="L120" s="64">
        <f>'Нагрузка ежечасно'!W45</f>
        <v>625.3199999999999</v>
      </c>
      <c r="M120" s="64">
        <f>'Нагрузка ежечасно'!X45</f>
        <v>0</v>
      </c>
    </row>
    <row r="121" spans="1:13" ht="15" hidden="1">
      <c r="A121" s="42">
        <f t="shared" si="3"/>
        <v>40156.375</v>
      </c>
      <c r="B121" s="64">
        <f>'Нагрузка ежечасно'!K79</f>
        <v>41.4896133271816</v>
      </c>
      <c r="C121" s="64">
        <f>'Нагрузка ежечасно'!L79</f>
        <v>767.6</v>
      </c>
      <c r="D121" s="64">
        <f>'Нагрузка ежечасно'!M79</f>
        <v>279.6</v>
      </c>
      <c r="E121" s="64">
        <f>'Нагрузка ежечасно'!P79</f>
        <v>0</v>
      </c>
      <c r="F121" s="64">
        <f>'Нагрузка ежечасно'!Q79</f>
        <v>0</v>
      </c>
      <c r="G121" s="64">
        <f>'Нагрузка ежечасно'!R79</f>
        <v>0</v>
      </c>
      <c r="H121" s="64">
        <f>'Нагрузка ежечасно'!S46</f>
        <v>20.123112505403732</v>
      </c>
      <c r="I121" s="64">
        <f>'Нагрузка ежечасно'!T46</f>
        <v>221.76</v>
      </c>
      <c r="J121" s="64">
        <f>'Нагрузка ежечасно'!U46</f>
        <v>107.64</v>
      </c>
      <c r="K121" s="64">
        <f>'Нагрузка ежечасно'!V46</f>
        <v>55.933809866263864</v>
      </c>
      <c r="L121" s="64">
        <f>'Нагрузка ежечасно'!W46</f>
        <v>624.24</v>
      </c>
      <c r="M121" s="64">
        <f>'Нагрузка ежечасно'!X46</f>
        <v>0</v>
      </c>
    </row>
    <row r="122" spans="1:13" ht="15" hidden="1">
      <c r="A122" s="42">
        <f t="shared" si="3"/>
        <v>40155.4166666667</v>
      </c>
      <c r="B122" s="64">
        <f>'Нагрузка ежечасно'!K80</f>
        <v>40.302340833232584</v>
      </c>
      <c r="C122" s="64">
        <f>'Нагрузка ежечасно'!L80</f>
        <v>748</v>
      </c>
      <c r="D122" s="64">
        <f>'Нагрузка ежечасно'!M80</f>
        <v>280.4</v>
      </c>
      <c r="E122" s="64">
        <f>'Нагрузка ежечасно'!P80</f>
        <v>0</v>
      </c>
      <c r="F122" s="64">
        <f>'Нагрузка ежечасно'!Q80</f>
        <v>0</v>
      </c>
      <c r="G122" s="64">
        <f>'Нагрузка ежечасно'!R80</f>
        <v>0</v>
      </c>
      <c r="H122" s="64">
        <f>'Нагрузка ежечасно'!S47</f>
        <v>19.263581771306086</v>
      </c>
      <c r="I122" s="64">
        <f>'Нагрузка ежечасно'!T47</f>
        <v>212.76</v>
      </c>
      <c r="J122" s="64">
        <f>'Нагрузка ежечасно'!U47</f>
        <v>107.64</v>
      </c>
      <c r="K122" s="64">
        <f>'Нагрузка ежечасно'!V47</f>
        <v>55.812466393517234</v>
      </c>
      <c r="L122" s="64">
        <f>'Нагрузка ежечасно'!W47</f>
        <v>624.24</v>
      </c>
      <c r="M122" s="64">
        <f>'Нагрузка ежечасно'!X47</f>
        <v>0</v>
      </c>
    </row>
    <row r="123" spans="1:13" ht="15" hidden="1">
      <c r="A123" s="42">
        <f t="shared" si="3"/>
        <v>40154.4583333334</v>
      </c>
      <c r="B123" s="64">
        <f>'Нагрузка ежечасно'!K81</f>
        <v>39.19081816959854</v>
      </c>
      <c r="C123" s="64">
        <f>'Нагрузка ежечасно'!L81</f>
        <v>729.2</v>
      </c>
      <c r="D123" s="64">
        <f>'Нагрузка ежечасно'!M81</f>
        <v>274.8</v>
      </c>
      <c r="E123" s="64">
        <f>'Нагрузка ежечасно'!P81</f>
        <v>0</v>
      </c>
      <c r="F123" s="64">
        <f>'Нагрузка ежечасно'!Q81</f>
        <v>0</v>
      </c>
      <c r="G123" s="64">
        <f>'Нагрузка ежечасно'!R81</f>
        <v>0</v>
      </c>
      <c r="H123" s="64">
        <f>'Нагрузка ежечасно'!S48</f>
        <v>19.01157876042047</v>
      </c>
      <c r="I123" s="64">
        <f>'Нагрузка ежечасно'!T48</f>
        <v>210.24</v>
      </c>
      <c r="J123" s="64">
        <f>'Нагрузка ежечасно'!U48</f>
        <v>108.36</v>
      </c>
      <c r="K123" s="64">
        <f>'Нагрузка ежечасно'!V48</f>
        <v>55.758887777208564</v>
      </c>
      <c r="L123" s="64">
        <f>'Нагрузка ежечасно'!W48</f>
        <v>624.96</v>
      </c>
      <c r="M123" s="64">
        <f>'Нагрузка ежечасно'!X48</f>
        <v>0.72</v>
      </c>
    </row>
    <row r="124" spans="1:13" ht="15" hidden="1">
      <c r="A124" s="42">
        <f t="shared" si="3"/>
        <v>40153.5000000001</v>
      </c>
      <c r="B124" s="64">
        <f>'Нагрузка ежечасно'!K82</f>
        <v>39.240466774387926</v>
      </c>
      <c r="C124" s="64">
        <f>'Нагрузка ежечасно'!L82</f>
        <v>729.6</v>
      </c>
      <c r="D124" s="64">
        <f>'Нагрузка ежечасно'!M82</f>
        <v>276.4</v>
      </c>
      <c r="E124" s="64">
        <f>'Нагрузка ежечасно'!P82</f>
        <v>0</v>
      </c>
      <c r="F124" s="64">
        <f>'Нагрузка ежечасно'!Q82</f>
        <v>0</v>
      </c>
      <c r="G124" s="64">
        <f>'Нагрузка ежечасно'!R82</f>
        <v>0</v>
      </c>
      <c r="H124" s="64">
        <f>'Нагрузка ежечасно'!S49</f>
        <v>17.699841803611722</v>
      </c>
      <c r="I124" s="64">
        <f>'Нагрузка ежечасно'!T49</f>
        <v>196.56</v>
      </c>
      <c r="J124" s="64">
        <f>'Нагрузка ежечасно'!U49</f>
        <v>106.56</v>
      </c>
      <c r="K124" s="64">
        <f>'Нагрузка ежечасно'!V49</f>
        <v>55.74534467590304</v>
      </c>
      <c r="L124" s="64">
        <f>'Нагрузка ежечасно'!W49</f>
        <v>624.96</v>
      </c>
      <c r="M124" s="64">
        <f>'Нагрузка ежечасно'!X49</f>
        <v>0</v>
      </c>
    </row>
    <row r="125" spans="1:13" ht="15" hidden="1">
      <c r="A125" s="42">
        <f t="shared" si="3"/>
        <v>40152.5416666667</v>
      </c>
      <c r="B125" s="64">
        <f>'Нагрузка ежечасно'!K83</f>
        <v>40.26993161884909</v>
      </c>
      <c r="C125" s="64">
        <f>'Нагрузка ежечасно'!L83</f>
        <v>746</v>
      </c>
      <c r="D125" s="64">
        <f>'Нагрузка ежечасно'!M83</f>
        <v>274.8</v>
      </c>
      <c r="E125" s="64">
        <f>'Нагрузка ежечасно'!P83</f>
        <v>0</v>
      </c>
      <c r="F125" s="64">
        <f>'Нагрузка ежечасно'!Q83</f>
        <v>0</v>
      </c>
      <c r="G125" s="64">
        <f>'Нагрузка ежечасно'!R83</f>
        <v>0</v>
      </c>
      <c r="H125" s="64">
        <f>'Нагрузка ежечасно'!S50</f>
        <v>17.696185127541927</v>
      </c>
      <c r="I125" s="64">
        <f>'Нагрузка ежечасно'!T50</f>
        <v>195.84</v>
      </c>
      <c r="J125" s="64">
        <f>'Нагрузка ежечасно'!U50</f>
        <v>105.84</v>
      </c>
      <c r="K125" s="64">
        <f>'Нагрузка ежечасно'!V50</f>
        <v>55.879903581251156</v>
      </c>
      <c r="L125" s="64">
        <f>'Нагрузка ежечасно'!W50</f>
        <v>623.16</v>
      </c>
      <c r="M125" s="64">
        <f>'Нагрузка ежечасно'!X50</f>
        <v>0</v>
      </c>
    </row>
    <row r="126" spans="1:13" ht="15" hidden="1">
      <c r="A126" s="42">
        <f t="shared" si="3"/>
        <v>40151.5833333334</v>
      </c>
      <c r="B126" s="64">
        <f>'Нагрузка ежечасно'!K84</f>
        <v>42.94013803483206</v>
      </c>
      <c r="C126" s="64">
        <f>'Нагрузка ежечасно'!L84</f>
        <v>795.2</v>
      </c>
      <c r="D126" s="64">
        <f>'Нагрузка ежечасно'!M84</f>
        <v>283.20000000000005</v>
      </c>
      <c r="E126" s="64">
        <f>'Нагрузка ежечасно'!P84</f>
        <v>0</v>
      </c>
      <c r="F126" s="64">
        <f>'Нагрузка ежечасно'!Q84</f>
        <v>0</v>
      </c>
      <c r="G126" s="64">
        <f>'Нагрузка ежечасно'!R84</f>
        <v>0</v>
      </c>
      <c r="H126" s="64">
        <f>'Нагрузка ежечасно'!S51</f>
        <v>17.633246401440648</v>
      </c>
      <c r="I126" s="64">
        <f>'Нагрузка ежечасно'!T51</f>
        <v>194.76</v>
      </c>
      <c r="J126" s="64">
        <f>'Нагрузка ежечасно'!U51</f>
        <v>108</v>
      </c>
      <c r="K126" s="64">
        <f>'Нагрузка ежечасно'!V51</f>
        <v>55.83981546587974</v>
      </c>
      <c r="L126" s="64">
        <f>'Нагрузка ежечасно'!W51</f>
        <v>623.16</v>
      </c>
      <c r="M126" s="64">
        <f>'Нагрузка ежечасно'!X51</f>
        <v>0</v>
      </c>
    </row>
    <row r="127" spans="1:13" ht="15">
      <c r="A127" s="42">
        <f t="shared" si="3"/>
        <v>40150.6250000001</v>
      </c>
      <c r="B127" s="64">
        <f>'Нагрузка ежечасно'!K85</f>
        <v>48.331413676534716</v>
      </c>
      <c r="C127" s="64">
        <f>'Нагрузка ежечасно'!L85</f>
        <v>893.2</v>
      </c>
      <c r="D127" s="64">
        <f>'Нагрузка ежечасно'!M85</f>
        <v>280</v>
      </c>
      <c r="E127" s="64">
        <f>'Нагрузка ежечасно'!P85</f>
        <v>0</v>
      </c>
      <c r="F127" s="64">
        <f>'Нагрузка ежечасно'!Q85</f>
        <v>0</v>
      </c>
      <c r="G127" s="64">
        <f>'Нагрузка ежечасно'!R85</f>
        <v>0</v>
      </c>
      <c r="H127" s="64">
        <f>'Нагрузка ежечасно'!S52</f>
        <v>20.112019986590184</v>
      </c>
      <c r="I127" s="64">
        <f>'Нагрузка ежечасно'!T52</f>
        <v>223.2</v>
      </c>
      <c r="J127" s="64">
        <f>'Нагрузка ежечасно'!U52</f>
        <v>119.16</v>
      </c>
      <c r="K127" s="64">
        <f>'Нагрузка ежечасно'!V52</f>
        <v>55.83482931468396</v>
      </c>
      <c r="L127" s="64">
        <f>'Нагрузка ежечасно'!W52</f>
        <v>622.8</v>
      </c>
      <c r="M127" s="64">
        <f>'Нагрузка ежечасно'!X52</f>
        <v>0</v>
      </c>
    </row>
    <row r="128" spans="1:13" ht="15" hidden="1">
      <c r="A128" s="42">
        <f t="shared" si="3"/>
        <v>40149.6666666667</v>
      </c>
      <c r="B128" s="64">
        <f>'Нагрузка ежечасно'!K86</f>
        <v>49.40983417593399</v>
      </c>
      <c r="C128" s="64">
        <f>'Нагрузка ежечасно'!L86</f>
        <v>915.5999999999999</v>
      </c>
      <c r="D128" s="64">
        <f>'Нагрузка ежечасно'!M86</f>
        <v>287.20000000000005</v>
      </c>
      <c r="E128" s="64">
        <f>'Нагрузка ежечасно'!P86</f>
        <v>0</v>
      </c>
      <c r="F128" s="64">
        <f>'Нагрузка ежечасно'!Q86</f>
        <v>0</v>
      </c>
      <c r="G128" s="64">
        <f>'Нагрузка ежечасно'!R86</f>
        <v>0</v>
      </c>
      <c r="H128" s="64">
        <f>'Нагрузка ежечасно'!S53</f>
        <v>21.215243605847974</v>
      </c>
      <c r="I128" s="64">
        <f>'Нагрузка ежечасно'!T53</f>
        <v>234</v>
      </c>
      <c r="J128" s="64">
        <f>'Нагрузка ежечасно'!U53</f>
        <v>118.08</v>
      </c>
      <c r="K128" s="64">
        <f>'Нагрузка ежечасно'!V53</f>
        <v>55.58392434141778</v>
      </c>
      <c r="L128" s="64">
        <f>'Нагрузка ежечасно'!W53</f>
        <v>621</v>
      </c>
      <c r="M128" s="64">
        <f>'Нагрузка ежечасно'!X53</f>
        <v>0</v>
      </c>
    </row>
    <row r="129" spans="1:13" ht="15" hidden="1">
      <c r="A129" s="42">
        <f t="shared" si="3"/>
        <v>40148.7083333334</v>
      </c>
      <c r="B129" s="64">
        <f>'Нагрузка ежечасно'!K87</f>
        <v>48.05223906280226</v>
      </c>
      <c r="C129" s="64">
        <f>'Нагрузка ежечасно'!L87</f>
        <v>890.8</v>
      </c>
      <c r="D129" s="64">
        <f>'Нагрузка ежечасно'!M87</f>
        <v>277.6</v>
      </c>
      <c r="E129" s="64">
        <f>'Нагрузка ежечасно'!P87</f>
        <v>0</v>
      </c>
      <c r="F129" s="64">
        <f>'Нагрузка ежечасно'!Q87</f>
        <v>0</v>
      </c>
      <c r="G129" s="64">
        <f>'Нагрузка ежечасно'!R87</f>
        <v>0</v>
      </c>
      <c r="H129" s="64">
        <f>'Нагрузка ежечасно'!S54</f>
        <v>21.233682391478872</v>
      </c>
      <c r="I129" s="64">
        <f>'Нагрузка ежечасно'!T54</f>
        <v>234</v>
      </c>
      <c r="J129" s="64">
        <f>'Нагрузка ежечасно'!U54</f>
        <v>120.6</v>
      </c>
      <c r="K129" s="64">
        <f>'Нагрузка ежечасно'!V54</f>
        <v>55.4319060393384</v>
      </c>
      <c r="L129" s="64">
        <f>'Нагрузка ежечасно'!W54</f>
        <v>619.2</v>
      </c>
      <c r="M129" s="64">
        <f>'Нагрузка ежечасно'!X54</f>
        <v>0</v>
      </c>
    </row>
    <row r="130" spans="1:13" ht="15">
      <c r="A130" s="42">
        <f t="shared" si="3"/>
        <v>40147.7500000001</v>
      </c>
      <c r="B130" s="64">
        <f>'Нагрузка ежечасно'!K88</f>
        <v>46.531814181008436</v>
      </c>
      <c r="C130" s="64">
        <f>'Нагрузка ежечасно'!L88</f>
        <v>860.4000000000001</v>
      </c>
      <c r="D130" s="64">
        <f>'Нагрузка ежечасно'!M88</f>
        <v>282.4</v>
      </c>
      <c r="E130" s="64">
        <f>'Нагрузка ежечасно'!P88</f>
        <v>0</v>
      </c>
      <c r="F130" s="64">
        <f>'Нагрузка ежечасно'!Q88</f>
        <v>0</v>
      </c>
      <c r="G130" s="64">
        <f>'Нагрузка ежечасно'!R88</f>
        <v>0</v>
      </c>
      <c r="H130" s="64">
        <f>'Нагрузка ежечасно'!S55</f>
        <v>21.203625099714312</v>
      </c>
      <c r="I130" s="64">
        <f>'Нагрузка ежечасно'!T55</f>
        <v>234.36</v>
      </c>
      <c r="J130" s="64">
        <f>'Нагрузка ежечасно'!U55</f>
        <v>121.68</v>
      </c>
      <c r="K130" s="64">
        <f>'Нагрузка ежечасно'!V55</f>
        <v>55.375008273962614</v>
      </c>
      <c r="L130" s="64">
        <f>'Нагрузка ежечасно'!W55</f>
        <v>617.4</v>
      </c>
      <c r="M130" s="64">
        <f>'Нагрузка ежечасно'!X55</f>
        <v>0</v>
      </c>
    </row>
    <row r="131" spans="1:13" ht="15" hidden="1">
      <c r="A131" s="42">
        <f t="shared" si="3"/>
        <v>40146.7916666668</v>
      </c>
      <c r="B131" s="64">
        <f>'Нагрузка ежечасно'!K89</f>
        <v>40.63759150944105</v>
      </c>
      <c r="C131" s="64">
        <f>'Нагрузка ежечасно'!L89</f>
        <v>753.2</v>
      </c>
      <c r="D131" s="64">
        <f>'Нагрузка ежечасно'!M89</f>
        <v>273.6</v>
      </c>
      <c r="E131" s="64">
        <f>'Нагрузка ежечасно'!P89</f>
        <v>0</v>
      </c>
      <c r="F131" s="64">
        <f>'Нагрузка ежечасно'!Q89</f>
        <v>0</v>
      </c>
      <c r="G131" s="64">
        <f>'Нагрузка ежечасно'!R89</f>
        <v>0</v>
      </c>
      <c r="H131" s="64">
        <f>'Нагрузка ежечасно'!S56</f>
        <v>20.20397008554424</v>
      </c>
      <c r="I131" s="64">
        <f>'Нагрузка ежечасно'!T56</f>
        <v>223.56</v>
      </c>
      <c r="J131" s="64">
        <f>'Нагрузка ежечасно'!U56</f>
        <v>121.32</v>
      </c>
      <c r="K131" s="64">
        <f>'Нагрузка ежечасно'!V56</f>
        <v>55.21143930430656</v>
      </c>
      <c r="L131" s="64">
        <f>'Нагрузка ежечасно'!W56</f>
        <v>618.12</v>
      </c>
      <c r="M131" s="64">
        <f>'Нагрузка ежечасно'!X56</f>
        <v>0</v>
      </c>
    </row>
    <row r="132" spans="1:13" ht="15" hidden="1">
      <c r="A132" s="42">
        <f t="shared" si="3"/>
        <v>40145.8333333334</v>
      </c>
      <c r="B132" s="64">
        <f>'Нагрузка ежечасно'!K90</f>
        <v>34.1864960438</v>
      </c>
      <c r="C132" s="64">
        <f>'Нагрузка ежечасно'!L90</f>
        <v>636</v>
      </c>
      <c r="D132" s="64">
        <f>'Нагрузка ежечасно'!M90</f>
        <v>258.8</v>
      </c>
      <c r="E132" s="64">
        <f>'Нагрузка ежечасно'!P90</f>
        <v>0</v>
      </c>
      <c r="F132" s="64">
        <f>'Нагрузка ежечасно'!Q90</f>
        <v>0</v>
      </c>
      <c r="G132" s="64">
        <f>'Нагрузка ежечасно'!R90</f>
        <v>0</v>
      </c>
      <c r="H132" s="64">
        <f>'Нагрузка ежечасно'!S57</f>
        <v>18.85321525875226</v>
      </c>
      <c r="I132" s="64">
        <f>'Нагрузка ежечасно'!T57</f>
        <v>208.8</v>
      </c>
      <c r="J132" s="64">
        <f>'Нагрузка ежечасно'!U57</f>
        <v>119.16</v>
      </c>
      <c r="K132" s="64">
        <f>'Нагрузка ежечасно'!V57</f>
        <v>55.28648892178475</v>
      </c>
      <c r="L132" s="64">
        <f>'Нагрузка ежечасно'!W57</f>
        <v>618.48</v>
      </c>
      <c r="M132" s="64">
        <f>'Нагрузка ежечасно'!X57</f>
        <v>0</v>
      </c>
    </row>
    <row r="133" spans="1:13" ht="15" hidden="1">
      <c r="A133" s="42">
        <f t="shared" si="3"/>
        <v>40144.8750000001</v>
      </c>
      <c r="B133" s="64">
        <f>'Нагрузка ежечасно'!K91</f>
        <v>28.63968013728154</v>
      </c>
      <c r="C133" s="64">
        <f>'Нагрузка ежечасно'!L91</f>
        <v>533.6</v>
      </c>
      <c r="D133" s="64">
        <f>'Нагрузка ежечасно'!M91</f>
        <v>254</v>
      </c>
      <c r="E133" s="64">
        <f>'Нагрузка ежечасно'!P91</f>
        <v>0</v>
      </c>
      <c r="F133" s="64">
        <f>'Нагрузка ежечасно'!Q91</f>
        <v>0</v>
      </c>
      <c r="G133" s="64">
        <f>'Нагрузка ежечасно'!R91</f>
        <v>0</v>
      </c>
      <c r="H133" s="64">
        <f>'Нагрузка ежечасно'!S58</f>
        <v>17.446320900787924</v>
      </c>
      <c r="I133" s="64">
        <f>'Нагрузка ежечасно'!T58</f>
        <v>193.68</v>
      </c>
      <c r="J133" s="64">
        <f>'Нагрузка ежечасно'!U58</f>
        <v>118.8</v>
      </c>
      <c r="K133" s="64">
        <f>'Нагрузка ежечасно'!V58</f>
        <v>55.27626796634933</v>
      </c>
      <c r="L133" s="64">
        <f>'Нагрузка ежечасно'!W58</f>
        <v>619.2</v>
      </c>
      <c r="M133" s="64">
        <f>'Нагрузка ежечасно'!X58</f>
        <v>0</v>
      </c>
    </row>
    <row r="134" spans="1:13" ht="15" hidden="1">
      <c r="A134" s="42">
        <f t="shared" si="3"/>
        <v>40143.9166666668</v>
      </c>
      <c r="B134" s="64">
        <f>'Нагрузка ежечасно'!K92</f>
        <v>25.453205945282356</v>
      </c>
      <c r="C134" s="64">
        <f>'Нагрузка ежечасно'!L92</f>
        <v>475.6</v>
      </c>
      <c r="D134" s="64">
        <f>'Нагрузка ежечасно'!M92</f>
        <v>255.6</v>
      </c>
      <c r="E134" s="64">
        <f>'Нагрузка ежечасно'!P92</f>
        <v>0</v>
      </c>
      <c r="F134" s="64">
        <f>'Нагрузка ежечасно'!Q92</f>
        <v>0</v>
      </c>
      <c r="G134" s="64">
        <f>'Нагрузка ежечасно'!R92</f>
        <v>0</v>
      </c>
      <c r="H134" s="64">
        <f>'Нагрузка ежечасно'!S59</f>
        <v>17.0940924208726</v>
      </c>
      <c r="I134" s="64">
        <f>'Нагрузка ежечасно'!T59</f>
        <v>190.07999999999998</v>
      </c>
      <c r="J134" s="64">
        <f>'Нагрузка ежечасно'!U59</f>
        <v>118.44</v>
      </c>
      <c r="K134" s="64">
        <f>'Нагрузка ежечасно'!V59</f>
        <v>55.16751658925504</v>
      </c>
      <c r="L134" s="64">
        <f>'Нагрузка ежечасно'!W59</f>
        <v>620.28</v>
      </c>
      <c r="M134" s="64">
        <f>'Нагрузка ежечасно'!X59</f>
        <v>0</v>
      </c>
    </row>
    <row r="135" spans="1:13" ht="15" hidden="1">
      <c r="A135" s="42">
        <f t="shared" si="3"/>
        <v>40142.9583333334</v>
      </c>
      <c r="B135" s="64">
        <f>'Нагрузка ежечасно'!K93</f>
        <v>23.65968980349729</v>
      </c>
      <c r="C135" s="64">
        <f>'Нагрузка ежечасно'!L93</f>
        <v>442.4</v>
      </c>
      <c r="D135" s="64">
        <f>'Нагрузка ежечасно'!M93</f>
        <v>251.2</v>
      </c>
      <c r="E135" s="64">
        <f>'Нагрузка ежечасно'!P93</f>
        <v>0</v>
      </c>
      <c r="F135" s="64">
        <f>'Нагрузка ежечасно'!Q93</f>
        <v>0</v>
      </c>
      <c r="G135" s="64">
        <f>'Нагрузка ежечасно'!R93</f>
        <v>0</v>
      </c>
      <c r="H135" s="64">
        <f>'Нагрузка ежечасно'!S60</f>
        <v>16.22933135802683</v>
      </c>
      <c r="I135" s="64">
        <f>'Нагрузка ежечасно'!T60</f>
        <v>180.36</v>
      </c>
      <c r="J135" s="64">
        <f>'Нагрузка ежечасно'!U60</f>
        <v>119.52</v>
      </c>
      <c r="K135" s="64">
        <f>'Нагрузка ежечасно'!V60</f>
        <v>55.12895258902963</v>
      </c>
      <c r="L135" s="64">
        <f>'Нагрузка ежечасно'!W60</f>
        <v>619.92</v>
      </c>
      <c r="M135" s="64">
        <f>'Нагрузка ежечасно'!X60</f>
        <v>0</v>
      </c>
    </row>
    <row r="136" spans="1:13" ht="15" hidden="1">
      <c r="A136" s="42">
        <f t="shared" si="3"/>
        <v>40142.0000000001</v>
      </c>
      <c r="B136" s="64">
        <f>'Нагрузка ежечасно'!K94</f>
        <v>22.87720760376377</v>
      </c>
      <c r="C136" s="64">
        <f>'Нагрузка ежечасно'!L94</f>
        <v>428</v>
      </c>
      <c r="D136" s="64">
        <f>'Нагрузка ежечасно'!M94</f>
        <v>255.6</v>
      </c>
      <c r="E136" s="64">
        <f>'Нагрузка ежечасно'!P94</f>
        <v>0</v>
      </c>
      <c r="F136" s="64">
        <f>'Нагрузка ежечасно'!Q94</f>
        <v>0</v>
      </c>
      <c r="G136" s="64">
        <f>'Нагрузка ежечасно'!R94</f>
        <v>0</v>
      </c>
      <c r="H136" s="64">
        <f>'Нагрузка ежечасно'!S61</f>
        <v>15.747348282079757</v>
      </c>
      <c r="I136" s="64">
        <f>'Нагрузка ежечасно'!T61</f>
        <v>175.68</v>
      </c>
      <c r="J136" s="64">
        <f>'Нагрузка ежечасно'!U61</f>
        <v>120.6</v>
      </c>
      <c r="K136" s="64">
        <f>'Нагрузка ежечасно'!V61</f>
        <v>54.94857203567088</v>
      </c>
      <c r="L136" s="64">
        <f>'Нагрузка ежечасно'!W61</f>
        <v>620.64</v>
      </c>
      <c r="M136" s="64">
        <f>'Нагрузка ежечасно'!X61</f>
        <v>0</v>
      </c>
    </row>
    <row r="138" spans="1:8" ht="15">
      <c r="A138" s="43" t="s">
        <v>24</v>
      </c>
      <c r="D138" s="68">
        <f>H1</f>
        <v>41626</v>
      </c>
      <c r="H138" s="43"/>
    </row>
    <row r="139" spans="1:16" ht="15">
      <c r="A139" s="43" t="s">
        <v>40</v>
      </c>
      <c r="F139" t="s">
        <v>41</v>
      </c>
      <c r="H139" s="43"/>
      <c r="P139" s="68"/>
    </row>
    <row r="140" spans="1:15" ht="15">
      <c r="A140" s="44"/>
      <c r="B140" s="89" t="str">
        <f>'Нагрузка ежечасно'!S69</f>
        <v>ГПП Яч. 1023 (тп10)</v>
      </c>
      <c r="C140" s="81"/>
      <c r="D140" s="81"/>
      <c r="F140" s="67"/>
      <c r="G140" s="89" t="str">
        <f>'Нагрузка ежечасно'!B102</f>
        <v>ГПП Яч. 3501</v>
      </c>
      <c r="H140" s="81"/>
      <c r="I140" s="81"/>
      <c r="J140" s="89" t="str">
        <f>'Нагрузка ежечасно'!E102</f>
        <v>ГПП Яч. 3502 (тп20)</v>
      </c>
      <c r="K140" s="81"/>
      <c r="L140" s="81"/>
      <c r="M140" s="89" t="str">
        <f>'Нагрузка ежечасно'!H102</f>
        <v>ГПП Яч. 3503</v>
      </c>
      <c r="N140" s="81"/>
      <c r="O140" s="81"/>
    </row>
    <row r="141" spans="1:15" ht="15">
      <c r="A141" s="61" t="s">
        <v>0</v>
      </c>
      <c r="B141" s="28" t="s">
        <v>1</v>
      </c>
      <c r="C141" s="28" t="s">
        <v>2</v>
      </c>
      <c r="D141" s="31" t="s">
        <v>3</v>
      </c>
      <c r="F141" s="61" t="s">
        <v>0</v>
      </c>
      <c r="G141" s="28" t="s">
        <v>1</v>
      </c>
      <c r="H141" s="28" t="s">
        <v>2</v>
      </c>
      <c r="I141" s="28" t="s">
        <v>3</v>
      </c>
      <c r="J141" s="28" t="s">
        <v>1</v>
      </c>
      <c r="K141" s="28" t="s">
        <v>2</v>
      </c>
      <c r="L141" s="28" t="s">
        <v>3</v>
      </c>
      <c r="M141" s="28" t="s">
        <v>1</v>
      </c>
      <c r="N141" s="28" t="s">
        <v>2</v>
      </c>
      <c r="O141" s="31" t="s">
        <v>3</v>
      </c>
    </row>
    <row r="142" spans="1:15" ht="15">
      <c r="A142" s="42">
        <f aca="true" t="shared" si="4" ref="A142:A165">A113</f>
        <v>40164.041666666664</v>
      </c>
      <c r="B142" s="64">
        <f>'Нагрузка ежечасно'!S71</f>
        <v>5.477367036109705</v>
      </c>
      <c r="C142" s="64">
        <f>'Нагрузка ежечасно'!T71</f>
        <v>102</v>
      </c>
      <c r="D142" s="64">
        <f>'Нагрузка ежечасно'!U71</f>
        <v>74.6</v>
      </c>
      <c r="F142" s="42">
        <f aca="true" t="shared" si="5" ref="F142:F165">A113</f>
        <v>40164.041666666664</v>
      </c>
      <c r="G142" s="64">
        <f>'Нагрузка ежечасно'!B104</f>
        <v>161.618729404759</v>
      </c>
      <c r="H142" s="64">
        <f>'Нагрузка ежечасно'!C104</f>
        <v>10558.8</v>
      </c>
      <c r="I142" s="64">
        <f>'Нагрузка ежечасно'!D104</f>
        <v>399</v>
      </c>
      <c r="J142" s="64">
        <f>'Нагрузка ежечасно'!E104</f>
        <v>62.37414247001423</v>
      </c>
      <c r="K142" s="64">
        <f>'Нагрузка ежечасно'!F104</f>
        <v>4086.6</v>
      </c>
      <c r="L142" s="64">
        <f>'Нагрузка ежечасно'!G104</f>
        <v>2188.2</v>
      </c>
      <c r="M142" s="64">
        <f>'Нагрузка ежечасно'!H104</f>
        <v>105.7732117939604</v>
      </c>
      <c r="N142" s="64">
        <f>'Нагрузка ежечасно'!I104</f>
        <v>6930</v>
      </c>
      <c r="O142" s="64">
        <f>'Нагрузка ежечасно'!J104</f>
        <v>1974</v>
      </c>
    </row>
    <row r="143" spans="1:15" ht="15" hidden="1">
      <c r="A143" s="42">
        <f t="shared" si="4"/>
        <v>40163.083333333336</v>
      </c>
      <c r="B143" s="64">
        <f>'Нагрузка ежечасно'!S72</f>
        <v>4.845361615194372</v>
      </c>
      <c r="C143" s="64">
        <f>'Нагрузка ежечасно'!T72</f>
        <v>91</v>
      </c>
      <c r="D143" s="64">
        <f>'Нагрузка ежечасно'!U72</f>
        <v>74.2</v>
      </c>
      <c r="F143" s="42">
        <f t="shared" si="5"/>
        <v>40163.083333333336</v>
      </c>
      <c r="G143" s="64">
        <f>'Нагрузка ежечасно'!B105</f>
        <v>168.68020227771135</v>
      </c>
      <c r="H143" s="64">
        <f>'Нагрузка ежечасно'!C105</f>
        <v>11104.8</v>
      </c>
      <c r="I143" s="64">
        <f>'Нагрузка ежечасно'!D105</f>
        <v>394.8</v>
      </c>
      <c r="J143" s="64">
        <f>'Нагрузка ежечасно'!E105</f>
        <v>63.68904315992642</v>
      </c>
      <c r="K143" s="64">
        <f>'Нагрузка ежечасно'!F105</f>
        <v>4200</v>
      </c>
      <c r="L143" s="64">
        <f>'Нагрузка ежечасно'!G105</f>
        <v>2150.4</v>
      </c>
      <c r="M143" s="64">
        <f>'Нагрузка ежечасно'!H105</f>
        <v>122.09189573757895</v>
      </c>
      <c r="N143" s="64">
        <f>'Нагрузка ежечасно'!I105</f>
        <v>8051.400000000001</v>
      </c>
      <c r="O143" s="64">
        <f>'Нагрузка ежечасно'!J105</f>
        <v>2448.6000000000004</v>
      </c>
    </row>
    <row r="144" spans="1:15" ht="15" hidden="1">
      <c r="A144" s="42">
        <f t="shared" si="4"/>
        <v>40162.125</v>
      </c>
      <c r="B144" s="64">
        <f>'Нагрузка ежечасно'!S73</f>
        <v>5.282688682333754</v>
      </c>
      <c r="C144" s="64">
        <f>'Нагрузка ежечасно'!T73</f>
        <v>99.4</v>
      </c>
      <c r="D144" s="64">
        <f>'Нагрузка ежечасно'!U73</f>
        <v>73</v>
      </c>
      <c r="F144" s="42">
        <f t="shared" si="5"/>
        <v>40162.125</v>
      </c>
      <c r="G144" s="64">
        <f>'Нагрузка ежечасно'!B106</f>
        <v>164.25397872183643</v>
      </c>
      <c r="H144" s="64">
        <f>'Нагрузка ежечасно'!C106</f>
        <v>10844.4</v>
      </c>
      <c r="I144" s="64">
        <f>'Нагрузка ежечасно'!D106</f>
        <v>634.2</v>
      </c>
      <c r="J144" s="64">
        <f>'Нагрузка ежечасно'!E106</f>
        <v>70.38549899348159</v>
      </c>
      <c r="K144" s="64">
        <f>'Нагрузка ежечасно'!F106</f>
        <v>4628.4</v>
      </c>
      <c r="L144" s="64">
        <f>'Нагрузка ежечасно'!G106</f>
        <v>2188.2</v>
      </c>
      <c r="M144" s="64">
        <f>'Нагрузка ежечасно'!H106</f>
        <v>119.2465758809711</v>
      </c>
      <c r="N144" s="64">
        <f>'Нагрузка ежечасно'!I106</f>
        <v>7841.4</v>
      </c>
      <c r="O144" s="64">
        <f>'Нагрузка ежечасно'!J106</f>
        <v>2444.4</v>
      </c>
    </row>
    <row r="145" spans="1:15" ht="15" hidden="1">
      <c r="A145" s="42">
        <f t="shared" si="4"/>
        <v>40161.1666666667</v>
      </c>
      <c r="B145" s="64">
        <f>'Нагрузка ежечасно'!S74</f>
        <v>5.260047183583488</v>
      </c>
      <c r="C145" s="64">
        <f>'Нагрузка ежечасно'!T74</f>
        <v>98.6</v>
      </c>
      <c r="D145" s="64">
        <f>'Нагрузка ежечасно'!U74</f>
        <v>74</v>
      </c>
      <c r="F145" s="42">
        <f t="shared" si="5"/>
        <v>40161.1666666667</v>
      </c>
      <c r="G145" s="64">
        <f>'Нагрузка ежечасно'!B107</f>
        <v>116.51257213975089</v>
      </c>
      <c r="H145" s="64">
        <f>'Нагрузка ежечасно'!C107</f>
        <v>7665</v>
      </c>
      <c r="I145" s="64">
        <f>'Нагрузка ежечасно'!D107</f>
        <v>315</v>
      </c>
      <c r="J145" s="64">
        <f>'Нагрузка ежечасно'!E107</f>
        <v>77.01849008820254</v>
      </c>
      <c r="K145" s="64">
        <f>'Нагрузка ежечасно'!F107</f>
        <v>5056.8</v>
      </c>
      <c r="L145" s="64">
        <f>'Нагрузка ежечасно'!G107</f>
        <v>2192.4</v>
      </c>
      <c r="M145" s="64">
        <f>'Нагрузка ежечасно'!H107</f>
        <v>100.17521219113387</v>
      </c>
      <c r="N145" s="64">
        <f>'Нагрузка ежечасно'!I107</f>
        <v>6577.200000000001</v>
      </c>
      <c r="O145" s="64">
        <f>'Нагрузка ежечасно'!J107</f>
        <v>3154.2</v>
      </c>
    </row>
    <row r="146" spans="1:15" ht="15" hidden="1">
      <c r="A146" s="42">
        <f t="shared" si="4"/>
        <v>40160.2083333334</v>
      </c>
      <c r="B146" s="64">
        <f>'Нагрузка ежечасно'!S75</f>
        <v>6.830683472851822</v>
      </c>
      <c r="C146" s="64">
        <f>'Нагрузка ежечасно'!T75</f>
        <v>128</v>
      </c>
      <c r="D146" s="64">
        <f>'Нагрузка ежечасно'!U75</f>
        <v>113.80000000000001</v>
      </c>
      <c r="F146" s="42">
        <f t="shared" si="5"/>
        <v>40160.2083333334</v>
      </c>
      <c r="G146" s="64">
        <f>'Нагрузка ежечасно'!B108</f>
        <v>78.627617008348</v>
      </c>
      <c r="H146" s="64">
        <f>'Нагрузка ежечасно'!C108</f>
        <v>5170.2</v>
      </c>
      <c r="I146" s="64">
        <f>'Нагрузка ежечасно'!D108</f>
        <v>978.6</v>
      </c>
      <c r="J146" s="64">
        <f>'Нагрузка ежечасно'!E108</f>
        <v>81.06477108218537</v>
      </c>
      <c r="K146" s="64">
        <f>'Нагрузка ежечасно'!F108</f>
        <v>5304.6</v>
      </c>
      <c r="L146" s="64">
        <f>'Нагрузка ежечасно'!G108</f>
        <v>2297.3999999999996</v>
      </c>
      <c r="M146" s="64">
        <f>'Нагрузка ежечасно'!H108</f>
        <v>78.75413627699243</v>
      </c>
      <c r="N146" s="64">
        <f>'Нагрузка ежечасно'!I108</f>
        <v>5153.4</v>
      </c>
      <c r="O146" s="64">
        <f>'Нагрузка ежечасно'!J108</f>
        <v>3015.6</v>
      </c>
    </row>
    <row r="147" spans="1:15" ht="15">
      <c r="A147" s="42">
        <f t="shared" si="4"/>
        <v>40159.25</v>
      </c>
      <c r="B147" s="64">
        <f>'Нагрузка ежечасно'!S76</f>
        <v>9.345285499276708</v>
      </c>
      <c r="C147" s="64">
        <f>'Нагрузка ежечасно'!T76</f>
        <v>174.2</v>
      </c>
      <c r="D147" s="64">
        <f>'Нагрузка ежечасно'!U76</f>
        <v>149.4</v>
      </c>
      <c r="F147" s="42">
        <f t="shared" si="5"/>
        <v>40159.25</v>
      </c>
      <c r="G147" s="64">
        <f>'Нагрузка ежечасно'!B109</f>
        <v>128.3378656717512</v>
      </c>
      <c r="H147" s="64">
        <f>'Нагрузка ежечасно'!C109</f>
        <v>8404.2</v>
      </c>
      <c r="I147" s="64">
        <f>'Нагрузка ежечасно'!D109</f>
        <v>4.2</v>
      </c>
      <c r="J147" s="64">
        <f>'Нагрузка ежечасно'!E109</f>
        <v>82.2019100007377</v>
      </c>
      <c r="K147" s="64">
        <f>'Нагрузка ежечасно'!F109</f>
        <v>5350.799999999999</v>
      </c>
      <c r="L147" s="64">
        <f>'Нагрузка ежечасно'!G109</f>
        <v>2356.2</v>
      </c>
      <c r="M147" s="64">
        <f>'Нагрузка ежечасно'!H109</f>
        <v>86.65397577000844</v>
      </c>
      <c r="N147" s="64">
        <f>'Нагрузка ежечасно'!I109</f>
        <v>5640.6</v>
      </c>
      <c r="O147" s="64">
        <f>'Нагрузка ежечасно'!J109</f>
        <v>1629.6</v>
      </c>
    </row>
    <row r="148" spans="1:15" ht="15" hidden="1">
      <c r="A148" s="42">
        <f t="shared" si="4"/>
        <v>40158.2916666667</v>
      </c>
      <c r="B148" s="64">
        <f>'Нагрузка ежечасно'!S77</f>
        <v>9.559371637096758</v>
      </c>
      <c r="C148" s="64">
        <f>'Нагрузка ежечасно'!T77</f>
        <v>177.6</v>
      </c>
      <c r="D148" s="64">
        <f>'Нагрузка ежечасно'!U77</f>
        <v>157.4</v>
      </c>
      <c r="F148" s="42">
        <f t="shared" si="5"/>
        <v>40158.2916666667</v>
      </c>
      <c r="G148" s="64">
        <f>'Нагрузка ежечасно'!B110</f>
        <v>135.0295057605918</v>
      </c>
      <c r="H148" s="64">
        <f>'Нагрузка ежечасно'!C110</f>
        <v>8845.2</v>
      </c>
      <c r="I148" s="64">
        <f>'Нагрузка ежечасно'!D110</f>
        <v>0</v>
      </c>
      <c r="J148" s="64">
        <f>'Нагрузка ежечасно'!E110</f>
        <v>80.39842665385751</v>
      </c>
      <c r="K148" s="64">
        <f>'Нагрузка ежечасно'!F110</f>
        <v>5233.200000000001</v>
      </c>
      <c r="L148" s="64">
        <f>'Нагрузка ежечасно'!G110</f>
        <v>2305.8</v>
      </c>
      <c r="M148" s="64">
        <f>'Нагрузка ежечасно'!H110</f>
        <v>111.62863411811675</v>
      </c>
      <c r="N148" s="64">
        <f>'Нагрузка ежечасно'!I110</f>
        <v>7266</v>
      </c>
      <c r="O148" s="64">
        <f>'Нагрузка ежечасно'!J110</f>
        <v>2549.3999999999996</v>
      </c>
    </row>
    <row r="149" spans="1:15" ht="15" hidden="1">
      <c r="A149" s="42">
        <f t="shared" si="4"/>
        <v>40157.3333333334</v>
      </c>
      <c r="B149" s="64">
        <f>'Нагрузка ежечасно'!S78</f>
        <v>9.281040043659562</v>
      </c>
      <c r="C149" s="64">
        <f>'Нагрузка ежечасно'!T78</f>
        <v>172.8</v>
      </c>
      <c r="D149" s="64">
        <f>'Нагрузка ежечасно'!U78</f>
        <v>139.8</v>
      </c>
      <c r="F149" s="42">
        <f t="shared" si="5"/>
        <v>40157.3333333334</v>
      </c>
      <c r="G149" s="64">
        <f>'Нагрузка ежечасно'!B111</f>
        <v>126.18637573339402</v>
      </c>
      <c r="H149" s="64">
        <f>'Нагрузка ежечасно'!C111</f>
        <v>8240.4</v>
      </c>
      <c r="I149" s="64">
        <f>'Нагрузка ежечасно'!D111</f>
        <v>403.2</v>
      </c>
      <c r="J149" s="64">
        <f>'Нагрузка ежечасно'!E111</f>
        <v>82.51032684921321</v>
      </c>
      <c r="K149" s="64">
        <f>'Нагрузка ежечасно'!F111</f>
        <v>5355</v>
      </c>
      <c r="L149" s="64">
        <f>'Нагрузка ежечасно'!G111</f>
        <v>2406.6</v>
      </c>
      <c r="M149" s="64">
        <f>'Нагрузка ежечасно'!H111</f>
        <v>123.40956337368594</v>
      </c>
      <c r="N149" s="64">
        <f>'Нагрузка ежечасно'!I111</f>
        <v>8009.4</v>
      </c>
      <c r="O149" s="64">
        <f>'Нагрузка ежечасно'!J111</f>
        <v>2990.3999999999996</v>
      </c>
    </row>
    <row r="150" spans="1:15" ht="15" hidden="1">
      <c r="A150" s="42">
        <f t="shared" si="4"/>
        <v>40156.375</v>
      </c>
      <c r="B150" s="64">
        <f>'Нагрузка ежечасно'!S79</f>
        <v>8.010370889901397</v>
      </c>
      <c r="C150" s="64">
        <f>'Нагрузка ежечасно'!T79</f>
        <v>148.2</v>
      </c>
      <c r="D150" s="64">
        <f>'Нагрузка ежечасно'!U79</f>
        <v>76.8</v>
      </c>
      <c r="F150" s="42">
        <f t="shared" si="5"/>
        <v>40156.375</v>
      </c>
      <c r="G150" s="64">
        <f>'Нагрузка ежечасно'!B112</f>
        <v>145.7821344362851</v>
      </c>
      <c r="H150" s="64">
        <f>'Нагрузка ежечасно'!C112</f>
        <v>9492</v>
      </c>
      <c r="I150" s="64">
        <f>'Нагрузка ежечасно'!D112</f>
        <v>4.2</v>
      </c>
      <c r="J150" s="64">
        <f>'Нагрузка ежечасно'!E112</f>
        <v>80.25860075652639</v>
      </c>
      <c r="K150" s="64">
        <f>'Нагрузка ежечасно'!F112</f>
        <v>5199.6</v>
      </c>
      <c r="L150" s="64">
        <f>'Нагрузка ежечасно'!G112</f>
        <v>2339.3999999999996</v>
      </c>
      <c r="M150" s="64">
        <f>'Нагрузка ежечасно'!H112</f>
        <v>127.06531299094645</v>
      </c>
      <c r="N150" s="64">
        <f>'Нагрузка ежечасно'!I112</f>
        <v>8232</v>
      </c>
      <c r="O150" s="64">
        <f>'Нагрузка ежечасно'!J112</f>
        <v>2734.2</v>
      </c>
    </row>
    <row r="151" spans="1:15" ht="15" hidden="1">
      <c r="A151" s="42">
        <f t="shared" si="4"/>
        <v>40155.4166666667</v>
      </c>
      <c r="B151" s="64">
        <f>'Нагрузка ежечасно'!S80</f>
        <v>9.89239274997527</v>
      </c>
      <c r="C151" s="64">
        <f>'Нагрузка ежечасно'!T80</f>
        <v>183.6</v>
      </c>
      <c r="D151" s="64">
        <f>'Нагрузка ежечасно'!U80</f>
        <v>155.60000000000002</v>
      </c>
      <c r="F151" s="42">
        <f t="shared" si="5"/>
        <v>40155.4166666667</v>
      </c>
      <c r="G151" s="64">
        <f>'Нагрузка ежечасно'!B113</f>
        <v>151.1716630969018</v>
      </c>
      <c r="H151" s="64">
        <f>'Нагрузка ежечасно'!C113</f>
        <v>9870</v>
      </c>
      <c r="I151" s="64">
        <f>'Нагрузка ежечасно'!D113</f>
        <v>0</v>
      </c>
      <c r="J151" s="64">
        <f>'Нагрузка ежечасно'!E113</f>
        <v>77.44044946293803</v>
      </c>
      <c r="K151" s="64">
        <f>'Нагрузка ежечасно'!F113</f>
        <v>5023.2</v>
      </c>
      <c r="L151" s="64">
        <f>'Нагрузка ежечасно'!G113</f>
        <v>2263.8</v>
      </c>
      <c r="M151" s="64">
        <f>'Нагрузка ежечасно'!H113</f>
        <v>125.22560975026936</v>
      </c>
      <c r="N151" s="64">
        <f>'Нагрузка ежечасно'!I113</f>
        <v>8122.8</v>
      </c>
      <c r="O151" s="64">
        <f>'Нагрузка ежечасно'!J113</f>
        <v>2856</v>
      </c>
    </row>
    <row r="152" spans="1:15" ht="15" hidden="1">
      <c r="A152" s="42">
        <f t="shared" si="4"/>
        <v>40154.4583333334</v>
      </c>
      <c r="B152" s="64">
        <f>'Нагрузка ежечасно'!S81</f>
        <v>8.642188098836321</v>
      </c>
      <c r="C152" s="64">
        <f>'Нагрузка ежечасно'!T81</f>
        <v>160.8</v>
      </c>
      <c r="D152" s="64">
        <f>'Нагрузка ежечасно'!U81</f>
        <v>120</v>
      </c>
      <c r="F152" s="42">
        <f t="shared" si="5"/>
        <v>40154.4583333334</v>
      </c>
      <c r="G152" s="64">
        <f>'Нагрузка ежечасно'!B114</f>
        <v>175.399303796627</v>
      </c>
      <c r="H152" s="64">
        <f>'Нагрузка ежечасно'!C114</f>
        <v>11466</v>
      </c>
      <c r="I152" s="64">
        <f>'Нагрузка ежечасно'!D114</f>
        <v>739.2</v>
      </c>
      <c r="J152" s="64">
        <f>'Нагрузка ежечасно'!E114</f>
        <v>72.39865329500525</v>
      </c>
      <c r="K152" s="64">
        <f>'Нагрузка ежечасно'!F114</f>
        <v>4695.6</v>
      </c>
      <c r="L152" s="64">
        <f>'Нагрузка ежечасно'!G114</f>
        <v>2217.6</v>
      </c>
      <c r="M152" s="64">
        <f>'Нагрузка ежечасно'!H114</f>
        <v>107.756135136752</v>
      </c>
      <c r="N152" s="64">
        <f>'Нагрузка ежечасно'!I114</f>
        <v>6988.8</v>
      </c>
      <c r="O152" s="64">
        <f>'Нагрузка ежечасно'!J114</f>
        <v>2423.4</v>
      </c>
    </row>
    <row r="153" spans="1:15" ht="15" hidden="1">
      <c r="A153" s="42">
        <f t="shared" si="4"/>
        <v>40153.5000000001</v>
      </c>
      <c r="B153" s="64">
        <f>'Нагрузка ежечасно'!S82</f>
        <v>8.583852106897359</v>
      </c>
      <c r="C153" s="64">
        <f>'Нагрузка ежечасно'!T82</f>
        <v>159.6</v>
      </c>
      <c r="D153" s="64">
        <f>'Нагрузка ежечасно'!U82</f>
        <v>110.6</v>
      </c>
      <c r="F153" s="42">
        <f t="shared" si="5"/>
        <v>40153.5000000001</v>
      </c>
      <c r="G153" s="64">
        <f>'Нагрузка ежечасно'!B115</f>
        <v>161.83710360234707</v>
      </c>
      <c r="H153" s="64">
        <f>'Нагрузка ежечасно'!C115</f>
        <v>10525.2</v>
      </c>
      <c r="I153" s="64">
        <f>'Нагрузка ежечасно'!D115</f>
        <v>831.5999999999999</v>
      </c>
      <c r="J153" s="64">
        <f>'Нагрузка ежечасно'!E115</f>
        <v>75.6741382383059</v>
      </c>
      <c r="K153" s="64">
        <f>'Нагрузка ежечасно'!F115</f>
        <v>4905.6</v>
      </c>
      <c r="L153" s="64">
        <f>'Нагрузка ежечасно'!G115</f>
        <v>2381.3999999999996</v>
      </c>
      <c r="M153" s="64">
        <f>'Нагрузка ежечасно'!H115</f>
        <v>111.69710130380082</v>
      </c>
      <c r="N153" s="64">
        <f>'Нагрузка ежечасно'!I115</f>
        <v>7240.8</v>
      </c>
      <c r="O153" s="64">
        <f>'Нагрузка ежечасно'!J115</f>
        <v>2709</v>
      </c>
    </row>
    <row r="154" spans="1:15" ht="15" hidden="1">
      <c r="A154" s="42">
        <f t="shared" si="4"/>
        <v>40152.5416666667</v>
      </c>
      <c r="B154" s="64">
        <f>'Нагрузка ежечасно'!S83</f>
        <v>8.604593967888128</v>
      </c>
      <c r="C154" s="64">
        <f>'Нагрузка ежечасно'!T83</f>
        <v>159.39999999999998</v>
      </c>
      <c r="D154" s="64">
        <f>'Нагрузка ежечасно'!U83</f>
        <v>129.4</v>
      </c>
      <c r="F154" s="42">
        <f t="shared" si="5"/>
        <v>40152.5416666667</v>
      </c>
      <c r="G154" s="64">
        <f>'Нагрузка ежечасно'!B116</f>
        <v>151.09388559192448</v>
      </c>
      <c r="H154" s="64">
        <f>'Нагрузка ежечасно'!C116</f>
        <v>9798.599999999999</v>
      </c>
      <c r="I154" s="64">
        <f>'Нагрузка ежечасно'!D116</f>
        <v>924</v>
      </c>
      <c r="J154" s="64">
        <f>'Нагрузка ежечасно'!E116</f>
        <v>75.77720324107457</v>
      </c>
      <c r="K154" s="64">
        <f>'Нагрузка ежечасно'!F116</f>
        <v>4914</v>
      </c>
      <c r="L154" s="64">
        <f>'Нагрузка ежечасно'!G116</f>
        <v>2347.8</v>
      </c>
      <c r="M154" s="64">
        <f>'Нагрузка ежечасно'!H116</f>
        <v>107.77202238730605</v>
      </c>
      <c r="N154" s="64">
        <f>'Нагрузка ежечасно'!I116</f>
        <v>6988.799999999999</v>
      </c>
      <c r="O154" s="64">
        <f>'Нагрузка ежечасно'!J116</f>
        <v>2952.6000000000004</v>
      </c>
    </row>
    <row r="155" spans="1:15" ht="15" hidden="1">
      <c r="A155" s="42">
        <f t="shared" si="4"/>
        <v>40151.5833333334</v>
      </c>
      <c r="B155" s="64">
        <f>'Нагрузка ежечасно'!S84</f>
        <v>7.268287952072932</v>
      </c>
      <c r="C155" s="64">
        <f>'Нагрузка ежечасно'!T84</f>
        <v>134.60000000000002</v>
      </c>
      <c r="D155" s="64">
        <f>'Нагрузка ежечасно'!U84</f>
        <v>89</v>
      </c>
      <c r="F155" s="42">
        <f t="shared" si="5"/>
        <v>40151.5833333334</v>
      </c>
      <c r="G155" s="64">
        <f>'Нагрузка ежечасно'!B117</f>
        <v>164.41709900942138</v>
      </c>
      <c r="H155" s="64">
        <f>'Нагрузка ежечасно'!C117</f>
        <v>10697.400000000001</v>
      </c>
      <c r="I155" s="64">
        <f>'Нагрузка ежечасно'!D117</f>
        <v>113.4</v>
      </c>
      <c r="J155" s="64">
        <f>'Нагрузка ежечасно'!E117</f>
        <v>76.54686254156215</v>
      </c>
      <c r="K155" s="64">
        <f>'Нагрузка ежечасно'!F117</f>
        <v>4964.4</v>
      </c>
      <c r="L155" s="64">
        <f>'Нагрузка ежечасно'!G117</f>
        <v>2276.3999999999996</v>
      </c>
      <c r="M155" s="64">
        <f>'Нагрузка ежечасно'!H117</f>
        <v>118.64116089352102</v>
      </c>
      <c r="N155" s="64">
        <f>'Нагрузка ежечасно'!I117</f>
        <v>7694.4</v>
      </c>
      <c r="O155" s="64">
        <f>'Нагрузка ежечасно'!J117</f>
        <v>3070.2</v>
      </c>
    </row>
    <row r="156" spans="1:15" ht="15">
      <c r="A156" s="42">
        <f t="shared" si="4"/>
        <v>40150.6250000001</v>
      </c>
      <c r="B156" s="64">
        <f>'Нагрузка ежечасно'!S85</f>
        <v>7.423947555329783</v>
      </c>
      <c r="C156" s="64">
        <f>'Нагрузка ежечасно'!T85</f>
        <v>137.2</v>
      </c>
      <c r="D156" s="64">
        <f>'Нагрузка ежечасно'!U85</f>
        <v>86</v>
      </c>
      <c r="F156" s="42">
        <f t="shared" si="5"/>
        <v>40150.6250000001</v>
      </c>
      <c r="G156" s="64">
        <f>'Нагрузка ежечасно'!B118</f>
        <v>178.36693871414082</v>
      </c>
      <c r="H156" s="64">
        <f>'Нагрузка ежечасно'!C118</f>
        <v>11642.400000000001</v>
      </c>
      <c r="I156" s="64">
        <f>'Нагрузка ежечасно'!D118</f>
        <v>210</v>
      </c>
      <c r="J156" s="64">
        <f>'Нагрузка ежечасно'!E118</f>
        <v>83.73744979390258</v>
      </c>
      <c r="K156" s="64">
        <f>'Нагрузка ежечасно'!F118</f>
        <v>5439</v>
      </c>
      <c r="L156" s="64">
        <f>'Нагрузка ежечасно'!G118</f>
        <v>2331</v>
      </c>
      <c r="M156" s="64">
        <f>'Нагрузка ежечасно'!H118</f>
        <v>129.58289527952184</v>
      </c>
      <c r="N156" s="64">
        <f>'Нагрузка ежечасно'!I118</f>
        <v>8416.8</v>
      </c>
      <c r="O156" s="64">
        <f>'Нагрузка ежечасно'!J118</f>
        <v>3229.8</v>
      </c>
    </row>
    <row r="157" spans="1:15" ht="15" hidden="1">
      <c r="A157" s="42">
        <f t="shared" si="4"/>
        <v>40149.6666666667</v>
      </c>
      <c r="B157" s="64">
        <f>'Нагрузка ежечасно'!S86</f>
        <v>7.231233922646521</v>
      </c>
      <c r="C157" s="64">
        <f>'Нагрузка ежечасно'!T86</f>
        <v>134</v>
      </c>
      <c r="D157" s="64">
        <f>'Нагрузка ежечасно'!U86</f>
        <v>80.6</v>
      </c>
      <c r="F157" s="42">
        <f t="shared" si="5"/>
        <v>40149.6666666667</v>
      </c>
      <c r="G157" s="64">
        <f>'Нагрузка ежечасно'!B119</f>
        <v>126.99133922203922</v>
      </c>
      <c r="H157" s="64">
        <f>'Нагрузка ежечасно'!C119</f>
        <v>8257.2</v>
      </c>
      <c r="I157" s="64">
        <f>'Нагрузка ежечасно'!D119</f>
        <v>243.6</v>
      </c>
      <c r="J157" s="64">
        <f>'Нагрузка ежечасно'!E119</f>
        <v>84.8744722153082</v>
      </c>
      <c r="K157" s="64">
        <f>'Нагрузка ежечасно'!F119</f>
        <v>5485.2</v>
      </c>
      <c r="L157" s="64">
        <f>'Нагрузка ежечасно'!G119</f>
        <v>2238.6</v>
      </c>
      <c r="M157" s="64">
        <f>'Нагрузка ежечасно'!H119</f>
        <v>111.97451426261566</v>
      </c>
      <c r="N157" s="64">
        <f>'Нагрузка ежечасно'!I119</f>
        <v>7236.6</v>
      </c>
      <c r="O157" s="64">
        <f>'Нагрузка ежечасно'!J119</f>
        <v>3271.8</v>
      </c>
    </row>
    <row r="158" spans="1:15" ht="15" hidden="1">
      <c r="A158" s="42">
        <f t="shared" si="4"/>
        <v>40148.7083333334</v>
      </c>
      <c r="B158" s="64">
        <f>'Нагрузка ежечасно'!S87</f>
        <v>7.131237094861314</v>
      </c>
      <c r="C158" s="64">
        <f>'Нагрузка ежечасно'!T87</f>
        <v>132.2</v>
      </c>
      <c r="D158" s="64">
        <f>'Нагрузка ежечасно'!U87</f>
        <v>77.2</v>
      </c>
      <c r="F158" s="42">
        <f t="shared" si="5"/>
        <v>40148.7083333334</v>
      </c>
      <c r="G158" s="64">
        <f>'Нагрузка ежечасно'!B120</f>
        <v>115.05961432735116</v>
      </c>
      <c r="H158" s="64">
        <f>'Нагрузка ежечасно'!C120</f>
        <v>7488.6</v>
      </c>
      <c r="I158" s="64">
        <f>'Нагрузка ежечасно'!D120</f>
        <v>1205.4</v>
      </c>
      <c r="J158" s="64">
        <f>'Нагрузка ежечасно'!E120</f>
        <v>84.80837970863195</v>
      </c>
      <c r="K158" s="64">
        <f>'Нагрузка ежечасно'!F120</f>
        <v>5485.200000000001</v>
      </c>
      <c r="L158" s="64">
        <f>'Нагрузка ежечасно'!G120</f>
        <v>2221.8</v>
      </c>
      <c r="M158" s="64">
        <f>'Нагрузка ежечасно'!H120</f>
        <v>90.00337999706268</v>
      </c>
      <c r="N158" s="64">
        <f>'Нагрузка ежечасно'!I120</f>
        <v>5821.2</v>
      </c>
      <c r="O158" s="64">
        <f>'Нагрузка ежечасно'!J120</f>
        <v>2175.6</v>
      </c>
    </row>
    <row r="159" spans="1:15" ht="15">
      <c r="A159" s="42">
        <f t="shared" si="4"/>
        <v>40147.7500000001</v>
      </c>
      <c r="B159" s="64">
        <f>'Нагрузка ежечасно'!S88</f>
        <v>6.94407826690084</v>
      </c>
      <c r="C159" s="64">
        <f>'Нагрузка ежечасно'!T88</f>
        <v>128.4</v>
      </c>
      <c r="D159" s="64">
        <f>'Нагрузка ежечасно'!U88</f>
        <v>80.4</v>
      </c>
      <c r="F159" s="42">
        <f t="shared" si="5"/>
        <v>40147.7500000001</v>
      </c>
      <c r="G159" s="64">
        <f>'Нагрузка ежечасно'!B121</f>
        <v>167.18134344601236</v>
      </c>
      <c r="H159" s="64">
        <f>'Нагрузка ежечасно'!C121</f>
        <v>10848.599999999999</v>
      </c>
      <c r="I159" s="64">
        <f>'Нагрузка ежечасно'!D121</f>
        <v>0</v>
      </c>
      <c r="J159" s="64">
        <f>'Нагрузка ежечасно'!E121</f>
        <v>82.85645130616693</v>
      </c>
      <c r="K159" s="64">
        <f>'Нагрузка ежечасно'!F121</f>
        <v>5367.6</v>
      </c>
      <c r="L159" s="64">
        <f>'Нагрузка ежечасно'!G121</f>
        <v>2196.6</v>
      </c>
      <c r="M159" s="64">
        <f>'Нагрузка ежечасно'!H121</f>
        <v>122.40452274338276</v>
      </c>
      <c r="N159" s="64">
        <f>'Нагрузка ежечасно'!I121</f>
        <v>7929.6</v>
      </c>
      <c r="O159" s="64">
        <f>'Нагрузка ежечасно'!J121</f>
        <v>2566.2</v>
      </c>
    </row>
    <row r="160" spans="1:15" ht="15" hidden="1">
      <c r="A160" s="42">
        <f t="shared" si="4"/>
        <v>40146.7916666668</v>
      </c>
      <c r="B160" s="64">
        <f>'Нагрузка ежечасно'!S89</f>
        <v>6.506762527932276</v>
      </c>
      <c r="C160" s="64">
        <f>'Нагрузка ежечасно'!T89</f>
        <v>120.6</v>
      </c>
      <c r="D160" s="64">
        <f>'Нагрузка ежечасно'!U89</f>
        <v>74</v>
      </c>
      <c r="F160" s="42">
        <f t="shared" si="5"/>
        <v>40146.7916666668</v>
      </c>
      <c r="G160" s="64">
        <f>'Нагрузка ежечасно'!B122</f>
        <v>159.69685653109985</v>
      </c>
      <c r="H160" s="64">
        <f>'Нагрузка ежечасно'!C122</f>
        <v>10382.400000000001</v>
      </c>
      <c r="I160" s="64">
        <f>'Нагрузка ежечасно'!D122</f>
        <v>96.6</v>
      </c>
      <c r="J160" s="64">
        <f>'Нагрузка ежечасно'!E122</f>
        <v>78.16363025366836</v>
      </c>
      <c r="K160" s="64">
        <f>'Нагрузка ежечасно'!F122</f>
        <v>5082</v>
      </c>
      <c r="L160" s="64">
        <f>'Нагрузка ежечасно'!G122</f>
        <v>2184</v>
      </c>
      <c r="M160" s="64">
        <f>'Нагрузка ежечасно'!H122</f>
        <v>130.55264193608576</v>
      </c>
      <c r="N160" s="64">
        <f>'Нагрузка ежечасно'!I122</f>
        <v>8488.2</v>
      </c>
      <c r="O160" s="64">
        <f>'Нагрузка ежечасно'!J122</f>
        <v>2608.2</v>
      </c>
    </row>
    <row r="161" spans="1:15" ht="15" hidden="1">
      <c r="A161" s="42">
        <f t="shared" si="4"/>
        <v>40145.8333333334</v>
      </c>
      <c r="B161" s="64">
        <f>'Нагрузка ежечасно'!S90</f>
        <v>6.633040270133522</v>
      </c>
      <c r="C161" s="64">
        <f>'Нагрузка ежечасно'!T90</f>
        <v>123.4</v>
      </c>
      <c r="D161" s="64">
        <f>'Нагрузка ежечасно'!U90</f>
        <v>77</v>
      </c>
      <c r="F161" s="42">
        <f t="shared" si="5"/>
        <v>40145.8333333334</v>
      </c>
      <c r="G161" s="64">
        <f>'Нагрузка ежечасно'!B123</f>
        <v>178.8220805819414</v>
      </c>
      <c r="H161" s="64">
        <f>'Нагрузка ежечасно'!C123</f>
        <v>11667.599999999999</v>
      </c>
      <c r="I161" s="64">
        <f>'Нагрузка ежечасно'!D123</f>
        <v>121.8</v>
      </c>
      <c r="J161" s="64">
        <f>'Нагрузка ежечасно'!E123</f>
        <v>73.6847780045439</v>
      </c>
      <c r="K161" s="64">
        <f>'Нагрузка ежечасно'!F123</f>
        <v>4783.8</v>
      </c>
      <c r="L161" s="64">
        <f>'Нагрузка ежечасно'!G123</f>
        <v>2158.8</v>
      </c>
      <c r="M161" s="64">
        <f>'Нагрузка ежечасно'!H123</f>
        <v>126.21510262235746</v>
      </c>
      <c r="N161" s="64">
        <f>'Нагрузка ежечасно'!I123</f>
        <v>8194.2</v>
      </c>
      <c r="O161" s="64">
        <f>'Нагрузка ежечасно'!J123</f>
        <v>2759.3999999999996</v>
      </c>
    </row>
    <row r="162" spans="1:15" ht="15" hidden="1">
      <c r="A162" s="42">
        <f t="shared" si="4"/>
        <v>40144.8750000001</v>
      </c>
      <c r="B162" s="64">
        <f>'Нагрузка ежечасно'!S91</f>
        <v>7.2135925982958</v>
      </c>
      <c r="C162" s="64">
        <f>'Нагрузка ежечасно'!T91</f>
        <v>134.4</v>
      </c>
      <c r="D162" s="64">
        <f>'Нагрузка ежечасно'!U91</f>
        <v>73.8</v>
      </c>
      <c r="F162" s="42">
        <f t="shared" si="5"/>
        <v>40144.8750000001</v>
      </c>
      <c r="G162" s="64">
        <f>'Нагрузка ежечасно'!B124</f>
        <v>187.27998453993138</v>
      </c>
      <c r="H162" s="64">
        <f>'Нагрузка ежечасно'!C124</f>
        <v>12251.4</v>
      </c>
      <c r="I162" s="64">
        <f>'Нагрузка ежечасно'!D124</f>
        <v>84</v>
      </c>
      <c r="J162" s="64">
        <f>'Нагрузка ежечасно'!E124</f>
        <v>68.11072292394518</v>
      </c>
      <c r="K162" s="64">
        <f>'Нагрузка ежечасно'!F124</f>
        <v>4435.2</v>
      </c>
      <c r="L162" s="64">
        <f>'Нагрузка ежечасно'!G124</f>
        <v>2125.2</v>
      </c>
      <c r="M162" s="64">
        <f>'Нагрузка ежечасно'!H124</f>
        <v>131.57753292125773</v>
      </c>
      <c r="N162" s="64">
        <f>'Нагрузка ежечасно'!I124</f>
        <v>8568</v>
      </c>
      <c r="O162" s="64">
        <f>'Нагрузка ежечасно'!J124</f>
        <v>2788.8</v>
      </c>
    </row>
    <row r="163" spans="1:15" ht="15" hidden="1">
      <c r="A163" s="42">
        <f t="shared" si="4"/>
        <v>40143.9166666668</v>
      </c>
      <c r="B163" s="64">
        <f>'Нагрузка ежечасно'!S92</f>
        <v>6.796798055195246</v>
      </c>
      <c r="C163" s="64">
        <f>'Нагрузка ежечасно'!T92</f>
        <v>127</v>
      </c>
      <c r="D163" s="64">
        <f>'Нагрузка ежечасно'!U92</f>
        <v>74.8</v>
      </c>
      <c r="F163" s="42">
        <f t="shared" si="5"/>
        <v>40143.9166666668</v>
      </c>
      <c r="G163" s="64">
        <f>'Нагрузка ежечасно'!B125</f>
        <v>175.58875553193081</v>
      </c>
      <c r="H163" s="64">
        <f>'Нагрузка ежечасно'!C125</f>
        <v>11537.4</v>
      </c>
      <c r="I163" s="64">
        <f>'Нагрузка ежечасно'!D125</f>
        <v>4.2</v>
      </c>
      <c r="J163" s="64">
        <f>'Нагрузка ежечасно'!E125</f>
        <v>65.62645451559924</v>
      </c>
      <c r="K163" s="64">
        <f>'Нагрузка ежечасно'!F125</f>
        <v>4275.6</v>
      </c>
      <c r="L163" s="64">
        <f>'Нагрузка ежечасно'!G125</f>
        <v>2142</v>
      </c>
      <c r="M163" s="64">
        <f>'Нагрузка ежечасно'!H125</f>
        <v>131.89756968459335</v>
      </c>
      <c r="N163" s="64">
        <f>'Нагрузка ежечасно'!I125</f>
        <v>8593.2</v>
      </c>
      <c r="O163" s="64">
        <f>'Нагрузка ежечасно'!J125</f>
        <v>2864.4</v>
      </c>
    </row>
    <row r="164" spans="1:15" ht="15" hidden="1">
      <c r="A164" s="42">
        <f t="shared" si="4"/>
        <v>40142.9583333334</v>
      </c>
      <c r="B164" s="64">
        <f>'Нагрузка ежечасно'!S93</f>
        <v>6.695734998638925</v>
      </c>
      <c r="C164" s="64">
        <f>'Нагрузка ежечасно'!T93</f>
        <v>125.19999999999999</v>
      </c>
      <c r="D164" s="64">
        <f>'Нагрузка ежечасно'!U93</f>
        <v>74.80000000000001</v>
      </c>
      <c r="F164" s="42">
        <f t="shared" si="5"/>
        <v>40142.9583333334</v>
      </c>
      <c r="G164" s="64">
        <f>'Нагрузка ежечасно'!B126</f>
        <v>179.65293211869763</v>
      </c>
      <c r="H164" s="64">
        <f>'Нагрузка ежечасно'!C126</f>
        <v>11806.2</v>
      </c>
      <c r="I164" s="64">
        <f>'Нагрузка ежечасно'!D126</f>
        <v>336</v>
      </c>
      <c r="J164" s="64">
        <f>'Нагрузка ежечасно'!E126</f>
        <v>64.41156991217474</v>
      </c>
      <c r="K164" s="64">
        <f>'Нагрузка ежечасно'!F126</f>
        <v>4208.4</v>
      </c>
      <c r="L164" s="64">
        <f>'Нагрузка ежечасно'!G126</f>
        <v>2146.2</v>
      </c>
      <c r="M164" s="64">
        <f>'Нагрузка ежечасно'!H126</f>
        <v>123.03766947295655</v>
      </c>
      <c r="N164" s="64">
        <f>'Нагрузка ежечасно'!I126</f>
        <v>8038.8</v>
      </c>
      <c r="O164" s="64">
        <f>'Нагрузка ежечасно'!J126</f>
        <v>2553.6</v>
      </c>
    </row>
    <row r="165" spans="1:15" ht="15" hidden="1">
      <c r="A165" s="42">
        <f t="shared" si="4"/>
        <v>40142.0000000001</v>
      </c>
      <c r="B165" s="64">
        <f>'Нагрузка ежечасно'!S94</f>
        <v>6.831091429348154</v>
      </c>
      <c r="C165" s="64">
        <f>'Нагрузка ежечасно'!T94</f>
        <v>127.8</v>
      </c>
      <c r="D165" s="64">
        <f>'Нагрузка ежечасно'!U94</f>
        <v>76.8</v>
      </c>
      <c r="F165" s="42">
        <f t="shared" si="5"/>
        <v>40142.0000000001</v>
      </c>
      <c r="G165" s="64">
        <f>'Нагрузка ежечасно'!B127</f>
        <v>165.93861353243378</v>
      </c>
      <c r="H165" s="64">
        <f>'Нагрузка ежечасно'!C127</f>
        <v>10920</v>
      </c>
      <c r="I165" s="64">
        <f>'Нагрузка ежечасно'!D127</f>
        <v>58.8</v>
      </c>
      <c r="J165" s="64">
        <f>'Нагрузка ежечасно'!E127</f>
        <v>64.02119129869541</v>
      </c>
      <c r="K165" s="64">
        <f>'Нагрузка ежечасно'!F127</f>
        <v>4187.4</v>
      </c>
      <c r="L165" s="64">
        <f>'Нагрузка ежечасно'!G127</f>
        <v>2133.6</v>
      </c>
      <c r="M165" s="64">
        <f>'Нагрузка ежечасно'!H127</f>
        <v>124.76747712473941</v>
      </c>
      <c r="N165" s="64">
        <f>'Нагрузка ежечасно'!I127</f>
        <v>8160.599999999999</v>
      </c>
      <c r="O165" s="64">
        <f>'Нагрузка ежечасно'!J127</f>
        <v>2721.6000000000004</v>
      </c>
    </row>
  </sheetData>
  <mergeCells count="23">
    <mergeCell ref="B140:D140"/>
    <mergeCell ref="G140:I140"/>
    <mergeCell ref="J140:L140"/>
    <mergeCell ref="M140:O140"/>
    <mergeCell ref="H2:J2"/>
    <mergeCell ref="K111:M111"/>
    <mergeCell ref="E29:G29"/>
    <mergeCell ref="B84:D84"/>
    <mergeCell ref="K84:M84"/>
    <mergeCell ref="B2:D2"/>
    <mergeCell ref="E2:G2"/>
    <mergeCell ref="K2:M2"/>
    <mergeCell ref="H84:J84"/>
    <mergeCell ref="B111:D111"/>
    <mergeCell ref="E111:G111"/>
    <mergeCell ref="H111:J111"/>
    <mergeCell ref="K57:M57"/>
    <mergeCell ref="E84:G84"/>
    <mergeCell ref="B57:D57"/>
    <mergeCell ref="E57:G57"/>
    <mergeCell ref="B29:D29"/>
    <mergeCell ref="H57:J57"/>
    <mergeCell ref="H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0"/>
  <sheetViews>
    <sheetView zoomScale="70" zoomScaleNormal="70" zoomScaleSheetLayoutView="100" workbookViewId="0" topLeftCell="A91">
      <selection activeCell="B104" sqref="B104"/>
    </sheetView>
  </sheetViews>
  <sheetFormatPr defaultColWidth="9.140625" defaultRowHeight="15"/>
  <cols>
    <col min="1" max="1" width="7.00390625" style="43" bestFit="1" customWidth="1"/>
    <col min="13" max="13" width="10.57421875" style="0" bestFit="1" customWidth="1"/>
    <col min="15" max="15" width="7.140625" style="43" bestFit="1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  <col min="27" max="27" width="10.57421875" style="0" bestFit="1" customWidth="1"/>
  </cols>
  <sheetData>
    <row r="1" spans="1:28" ht="15">
      <c r="A1" s="1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9">
        <f>'[2]Ведомость'!$F$1</f>
        <v>41626</v>
      </c>
      <c r="N1" s="56"/>
      <c r="O1" s="16" t="s">
        <v>43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9">
        <f>M1</f>
        <v>41626</v>
      </c>
      <c r="AB1" s="56"/>
    </row>
    <row r="2" spans="1:28" ht="1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4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4" ht="15">
      <c r="A3" s="67"/>
      <c r="B3" s="92" t="str">
        <f>'[2]Ведомость'!$AS$7</f>
        <v>ГПП Яч. 602 (тп5)</v>
      </c>
      <c r="C3" s="83"/>
      <c r="D3" s="79"/>
      <c r="E3" s="93" t="str">
        <f>'[2]Ведомость'!$AW$7</f>
        <v>ГПП Яч. 609</v>
      </c>
      <c r="F3" s="80"/>
      <c r="G3" s="80"/>
      <c r="H3" s="93" t="str">
        <f>'[2]Ведомость'!$BA$7</f>
        <v>ГПП Яч. 617 (тп4)</v>
      </c>
      <c r="I3" s="80"/>
      <c r="J3" s="78"/>
      <c r="K3" s="93" t="str">
        <f>'[2]Ведомость'!$BC$7</f>
        <v>ГПП Яч. 620 (тп3)</v>
      </c>
      <c r="L3" s="80"/>
      <c r="M3" s="80"/>
      <c r="O3" s="67"/>
      <c r="P3" s="92" t="str">
        <f>'[2]Ведомость'!$AQ$7</f>
        <v>ГПП Яч. 601 (тп6)</v>
      </c>
      <c r="Q3" s="83"/>
      <c r="R3" s="79"/>
      <c r="S3" s="93" t="str">
        <f>'[2]Ведомость'!$AU$7</f>
        <v>ГПП Яч. 607</v>
      </c>
      <c r="T3" s="80"/>
      <c r="U3" s="78"/>
      <c r="V3" s="92" t="str">
        <f>'[2]Ведомость'!$AY$7</f>
        <v>ГПП Яч. 611</v>
      </c>
      <c r="W3" s="96"/>
      <c r="X3" s="97"/>
    </row>
    <row r="4" spans="1:24" ht="15">
      <c r="A4" s="41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3</v>
      </c>
      <c r="H4" s="8" t="s">
        <v>1</v>
      </c>
      <c r="I4" s="8" t="s">
        <v>2</v>
      </c>
      <c r="J4" s="10" t="s">
        <v>3</v>
      </c>
      <c r="K4" s="8" t="s">
        <v>1</v>
      </c>
      <c r="L4" s="8" t="s">
        <v>2</v>
      </c>
      <c r="M4" s="8" t="s">
        <v>3</v>
      </c>
      <c r="N4" s="3"/>
      <c r="O4" s="41" t="s">
        <v>0</v>
      </c>
      <c r="P4" s="8" t="s">
        <v>1</v>
      </c>
      <c r="Q4" s="8" t="s">
        <v>2</v>
      </c>
      <c r="R4" s="8" t="s">
        <v>3</v>
      </c>
      <c r="S4" s="8" t="s">
        <v>1</v>
      </c>
      <c r="T4" s="8" t="s">
        <v>2</v>
      </c>
      <c r="U4" s="10" t="s">
        <v>3</v>
      </c>
      <c r="V4" s="8" t="s">
        <v>1</v>
      </c>
      <c r="W4" s="8" t="s">
        <v>2</v>
      </c>
      <c r="X4" s="4" t="s">
        <v>3</v>
      </c>
    </row>
    <row r="5" spans="1:24" s="46" customFormat="1" ht="15">
      <c r="A5" s="42">
        <v>40164.041666666664</v>
      </c>
      <c r="B5" s="45">
        <f>C5/(Напряжение!B11*SQRT(3))</f>
        <v>41.500499586916334</v>
      </c>
      <c r="C5" s="45">
        <f>'[2]Ведомость'!AS10</f>
        <v>473.03999999999996</v>
      </c>
      <c r="D5" s="45">
        <f>'[2]Ведомость'!AT10</f>
        <v>290.88</v>
      </c>
      <c r="E5" s="45">
        <f>F5/(Напряжение!G11*SQRT(3))</f>
        <v>28.66540895957141</v>
      </c>
      <c r="F5" s="45">
        <f>'[2]Ведомость'!AW10</f>
        <v>326.88</v>
      </c>
      <c r="G5" s="45">
        <f>'[2]Ведомость'!AX10</f>
        <v>180.72</v>
      </c>
      <c r="H5" s="45">
        <f>I5/(Напряжение!G11*SQRT(3))</f>
        <v>73.8102710875308</v>
      </c>
      <c r="I5" s="45">
        <f>'[2]Ведомость'!BA10</f>
        <v>841.6800000000001</v>
      </c>
      <c r="J5" s="45">
        <f>'[2]Ведомость'!BB10</f>
        <v>315.36</v>
      </c>
      <c r="K5" s="45">
        <f>L5/(Напряжение!B11*SQRT(3))</f>
        <v>86.58044358264839</v>
      </c>
      <c r="L5" s="45">
        <f>'[2]Ведомость'!BC10</f>
        <v>986.88</v>
      </c>
      <c r="M5" s="45">
        <f>'[2]Ведомость'!BD10</f>
        <v>361.92</v>
      </c>
      <c r="O5" s="42">
        <f>A5</f>
        <v>40164.041666666664</v>
      </c>
      <c r="P5" s="45">
        <f>Q5/(Напряжение!B11*SQRT(3))</f>
        <v>0</v>
      </c>
      <c r="Q5" s="45">
        <f>'[2]Ведомость'!AQ10</f>
        <v>0</v>
      </c>
      <c r="R5" s="45">
        <f>'[2]Ведомость'!AR10</f>
        <v>0</v>
      </c>
      <c r="S5" s="45">
        <f>T5/(Напряжение!B11*SQRT(3))</f>
        <v>3.537333298123767</v>
      </c>
      <c r="T5" s="45">
        <f>'[2]Ведомость'!AU10</f>
        <v>40.32</v>
      </c>
      <c r="U5" s="45">
        <f>'[2]Ведомость'!AV10</f>
        <v>16.32</v>
      </c>
      <c r="V5" s="45">
        <f>W5/(Напряжение!G11*SQRT(3))</f>
        <v>4.567102602222464</v>
      </c>
      <c r="W5" s="45">
        <f>'[2]Ведомость'!AY10</f>
        <v>52.08</v>
      </c>
      <c r="X5" s="45">
        <f>'[2]Ведомость'!AZ10</f>
        <v>14.760000000000002</v>
      </c>
    </row>
    <row r="6" spans="1:24" s="46" customFormat="1" ht="15">
      <c r="A6" s="42">
        <v>40163.083333333336</v>
      </c>
      <c r="B6" s="45">
        <f>C6/(Напряжение!B12*SQRT(3))</f>
        <v>43.41993898135146</v>
      </c>
      <c r="C6" s="45">
        <f>'[2]Ведомость'!AS11</f>
        <v>496.8</v>
      </c>
      <c r="D6" s="45">
        <f>'[2]Ведомость'!AT11</f>
        <v>288.72</v>
      </c>
      <c r="E6" s="45">
        <f>F6/(Напряжение!G12*SQRT(3))</f>
        <v>29.440695088997163</v>
      </c>
      <c r="F6" s="45">
        <f>'[2]Ведомость'!AW11</f>
        <v>336.24</v>
      </c>
      <c r="G6" s="45">
        <f>'[2]Ведомость'!AX11</f>
        <v>195.12</v>
      </c>
      <c r="H6" s="45">
        <f>I6/(Напряжение!G12*SQRT(3))</f>
        <v>78.80271704763695</v>
      </c>
      <c r="I6" s="45">
        <f>'[2]Ведомость'!BA11</f>
        <v>900</v>
      </c>
      <c r="J6" s="45">
        <f>'[2]Ведомость'!BB11</f>
        <v>314.64</v>
      </c>
      <c r="K6" s="45">
        <f>L6/(Напряжение!B12*SQRT(3))</f>
        <v>89.8603954570578</v>
      </c>
      <c r="L6" s="45">
        <f>'[2]Ведомость'!BC11</f>
        <v>1028.16</v>
      </c>
      <c r="M6" s="45">
        <f>'[2]Ведомость'!BD11</f>
        <v>358.08</v>
      </c>
      <c r="O6" s="42">
        <f aca="true" t="shared" si="0" ref="O6:O28">A6</f>
        <v>40163.083333333336</v>
      </c>
      <c r="P6" s="45">
        <f>Q6/(Напряжение!B12*SQRT(3))</f>
        <v>0</v>
      </c>
      <c r="Q6" s="45">
        <f>'[2]Ведомость'!AQ11</f>
        <v>0</v>
      </c>
      <c r="R6" s="45">
        <f>'[2]Ведомость'!AR11</f>
        <v>0</v>
      </c>
      <c r="S6" s="45">
        <f>T6/(Напряжение!B12*SQRT(3))</f>
        <v>3.544912892680385</v>
      </c>
      <c r="T6" s="45">
        <f>'[2]Ведомость'!AU11</f>
        <v>40.56</v>
      </c>
      <c r="U6" s="45">
        <f>'[2]Ведомость'!AV11</f>
        <v>16.32</v>
      </c>
      <c r="V6" s="45">
        <f>W6/(Напряжение!G12*SQRT(3))</f>
        <v>4.570557588762943</v>
      </c>
      <c r="W6" s="45">
        <f>'[2]Ведомость'!AY11</f>
        <v>52.2</v>
      </c>
      <c r="X6" s="45">
        <f>'[2]Ведомость'!AZ11</f>
        <v>14.760000000000002</v>
      </c>
    </row>
    <row r="7" spans="1:24" s="46" customFormat="1" ht="15">
      <c r="A7" s="42">
        <v>40162.125</v>
      </c>
      <c r="B7" s="45">
        <f>C7/(Напряжение!B13*SQRT(3))</f>
        <v>52.55395339670009</v>
      </c>
      <c r="C7" s="45">
        <f>'[2]Ведомость'!AS12</f>
        <v>600.48</v>
      </c>
      <c r="D7" s="45">
        <f>'[2]Ведомость'!AT12</f>
        <v>287.28</v>
      </c>
      <c r="E7" s="45">
        <f>F7/(Напряжение!G13*SQRT(3))</f>
        <v>35.489132985142476</v>
      </c>
      <c r="F7" s="45">
        <f>'[2]Ведомость'!AW12</f>
        <v>405.36</v>
      </c>
      <c r="G7" s="45">
        <f>'[2]Ведомость'!AX12</f>
        <v>187.92000000000002</v>
      </c>
      <c r="H7" s="45">
        <f>I7/(Напряжение!G13*SQRT(3))</f>
        <v>99.84864413581826</v>
      </c>
      <c r="I7" s="45">
        <f>'[2]Ведомость'!BA12</f>
        <v>1140.48</v>
      </c>
      <c r="J7" s="45">
        <f>'[2]Ведомость'!BB12</f>
        <v>310.32000000000005</v>
      </c>
      <c r="K7" s="45">
        <f>L7/(Напряжение!B13*SQRT(3))</f>
        <v>108.21661386882448</v>
      </c>
      <c r="L7" s="45">
        <f>'[2]Ведомость'!BC12</f>
        <v>1236.48</v>
      </c>
      <c r="M7" s="45">
        <f>'[2]Ведомость'!BD12</f>
        <v>360.96000000000004</v>
      </c>
      <c r="O7" s="42">
        <f t="shared" si="0"/>
        <v>40162.125</v>
      </c>
      <c r="P7" s="45">
        <f>Q7/(Напряжение!B13*SQRT(3))</f>
        <v>0</v>
      </c>
      <c r="Q7" s="45">
        <f>'[2]Ведомость'!AQ12</f>
        <v>0</v>
      </c>
      <c r="R7" s="45">
        <f>'[2]Ведомость'!AR12</f>
        <v>0</v>
      </c>
      <c r="S7" s="45">
        <f>T7/(Напряжение!B13*SQRT(3))</f>
        <v>3.5393050149256453</v>
      </c>
      <c r="T7" s="45">
        <f>'[2]Ведомость'!AU12</f>
        <v>40.44</v>
      </c>
      <c r="U7" s="45">
        <f>'[2]Ведомость'!AV12</f>
        <v>16.08</v>
      </c>
      <c r="V7" s="45">
        <f>W7/(Напряжение!G13*SQRT(3))</f>
        <v>4.570092613539662</v>
      </c>
      <c r="W7" s="45">
        <f>'[2]Ведомость'!AY12</f>
        <v>52.2</v>
      </c>
      <c r="X7" s="45">
        <f>'[2]Ведомость'!AZ12</f>
        <v>14.52</v>
      </c>
    </row>
    <row r="8" spans="1:24" s="46" customFormat="1" ht="15">
      <c r="A8" s="42">
        <v>40161.1666666667</v>
      </c>
      <c r="B8" s="45">
        <f>C8/(Напряжение!B14*SQRT(3))</f>
        <v>70.33335803937092</v>
      </c>
      <c r="C8" s="45">
        <f>'[2]Ведомость'!AS13</f>
        <v>802.8</v>
      </c>
      <c r="D8" s="45">
        <f>'[2]Ведомость'!AT13</f>
        <v>303.12</v>
      </c>
      <c r="E8" s="45">
        <f>F8/(Напряжение!G14*SQRT(3))</f>
        <v>41.77267386716901</v>
      </c>
      <c r="F8" s="45">
        <f>'[2]Ведомость'!AW13</f>
        <v>475.92</v>
      </c>
      <c r="G8" s="45">
        <f>'[2]Ведомость'!AX13</f>
        <v>203.04000000000002</v>
      </c>
      <c r="H8" s="45">
        <f>I8/(Напряжение!G14*SQRT(3))</f>
        <v>116.91292988542007</v>
      </c>
      <c r="I8" s="45">
        <f>'[2]Ведомость'!BA13</f>
        <v>1332</v>
      </c>
      <c r="J8" s="45">
        <f>'[2]Ведомость'!BB13</f>
        <v>313.92</v>
      </c>
      <c r="K8" s="45">
        <f>L8/(Напряжение!B14*SQRT(3))</f>
        <v>133.64389348228448</v>
      </c>
      <c r="L8" s="45">
        <f>'[2]Ведомость'!BC13</f>
        <v>1525.44</v>
      </c>
      <c r="M8" s="45">
        <f>'[2]Ведомость'!BD13</f>
        <v>387.84000000000003</v>
      </c>
      <c r="O8" s="42">
        <f t="shared" si="0"/>
        <v>40161.1666666667</v>
      </c>
      <c r="P8" s="45">
        <f>Q8/(Напряжение!B14*SQRT(3))</f>
        <v>0</v>
      </c>
      <c r="Q8" s="45">
        <f>'[2]Ведомость'!AQ13</f>
        <v>0</v>
      </c>
      <c r="R8" s="45">
        <f>'[2]Ведомость'!AR13</f>
        <v>0</v>
      </c>
      <c r="S8" s="45">
        <f>T8/(Напряжение!B14*SQRT(3))</f>
        <v>3.5219245057084096</v>
      </c>
      <c r="T8" s="45">
        <f>'[2]Ведомость'!AU13</f>
        <v>40.2</v>
      </c>
      <c r="U8" s="45">
        <f>'[2]Ведомость'!AV13</f>
        <v>15.84</v>
      </c>
      <c r="V8" s="45">
        <f>W8/(Напряжение!G14*SQRT(3))</f>
        <v>4.634386409872507</v>
      </c>
      <c r="W8" s="45">
        <f>'[2]Ведомость'!AY13</f>
        <v>52.8</v>
      </c>
      <c r="X8" s="45">
        <f>'[2]Ведомость'!AZ13</f>
        <v>14.16</v>
      </c>
    </row>
    <row r="9" spans="1:24" s="46" customFormat="1" ht="15">
      <c r="A9" s="42">
        <v>40160.2083333334</v>
      </c>
      <c r="B9" s="45">
        <f>C9/(Напряжение!B15*SQRT(3))</f>
        <v>84.18584404287981</v>
      </c>
      <c r="C9" s="45">
        <f>'[2]Ведомость'!AS14</f>
        <v>959.04</v>
      </c>
      <c r="D9" s="45">
        <f>'[2]Ведомость'!AT14</f>
        <v>324</v>
      </c>
      <c r="E9" s="45">
        <f>F9/(Напряжение!G15*SQRT(3))</f>
        <v>54.74070581469351</v>
      </c>
      <c r="F9" s="45">
        <f>'[2]Ведомость'!AW14</f>
        <v>621.36</v>
      </c>
      <c r="G9" s="45">
        <f>'[2]Ведомость'!AX14</f>
        <v>354.24</v>
      </c>
      <c r="H9" s="45">
        <f>I9/(Напряжение!G15*SQRT(3))</f>
        <v>109.9888573379821</v>
      </c>
      <c r="I9" s="45">
        <f>'[2]Ведомость'!BA14</f>
        <v>1248.48</v>
      </c>
      <c r="J9" s="45">
        <f>'[2]Ведомость'!BB14</f>
        <v>307.44000000000005</v>
      </c>
      <c r="K9" s="45">
        <f>L9/(Напряжение!B15*SQRT(3))</f>
        <v>135.08499299373008</v>
      </c>
      <c r="L9" s="45">
        <f>'[2]Ведомость'!BC14</f>
        <v>1538.88</v>
      </c>
      <c r="M9" s="45">
        <f>'[2]Ведомость'!BD14</f>
        <v>404.15999999999997</v>
      </c>
      <c r="O9" s="42">
        <f t="shared" si="0"/>
        <v>40160.2083333334</v>
      </c>
      <c r="P9" s="45">
        <f>Q9/(Напряжение!B15*SQRT(3))</f>
        <v>0</v>
      </c>
      <c r="Q9" s="45">
        <f>'[2]Ведомость'!AQ14</f>
        <v>0</v>
      </c>
      <c r="R9" s="45">
        <f>'[2]Ведомость'!AR14</f>
        <v>0</v>
      </c>
      <c r="S9" s="45">
        <f>T9/(Напряжение!B15*SQRT(3))</f>
        <v>3.4866759732473995</v>
      </c>
      <c r="T9" s="45">
        <f>'[2]Ведомость'!AU14</f>
        <v>39.72</v>
      </c>
      <c r="U9" s="45">
        <f>'[2]Ведомость'!AV14</f>
        <v>15.48</v>
      </c>
      <c r="V9" s="45">
        <f>W9/(Напряжение!G15*SQRT(3))</f>
        <v>4.75730351807881</v>
      </c>
      <c r="W9" s="45">
        <f>'[2]Ведомость'!AY14</f>
        <v>54</v>
      </c>
      <c r="X9" s="45">
        <f>'[2]Ведомость'!AZ14</f>
        <v>13.8</v>
      </c>
    </row>
    <row r="10" spans="1:24" s="46" customFormat="1" ht="15">
      <c r="A10" s="42">
        <v>40159.25</v>
      </c>
      <c r="B10" s="45">
        <f>C10/(Напряжение!B16*SQRT(3))</f>
        <v>89.02125108594005</v>
      </c>
      <c r="C10" s="45">
        <f>'[2]Ведомость'!AS15</f>
        <v>1008</v>
      </c>
      <c r="D10" s="45">
        <f>'[2]Ведомость'!AT15</f>
        <v>327.6</v>
      </c>
      <c r="E10" s="45">
        <f>F10/(Напряжение!G16*SQRT(3))</f>
        <v>74.70910473501185</v>
      </c>
      <c r="F10" s="45">
        <f>'[2]Ведомость'!AW15</f>
        <v>846</v>
      </c>
      <c r="G10" s="45">
        <f>'[2]Ведомость'!AX15</f>
        <v>414.72</v>
      </c>
      <c r="H10" s="45">
        <f>I10/(Напряжение!G16*SQRT(3))</f>
        <v>109.80648840626849</v>
      </c>
      <c r="I10" s="45">
        <f>'[2]Ведомость'!BA15</f>
        <v>1243.44</v>
      </c>
      <c r="J10" s="45">
        <f>'[2]Ведомость'!BB15</f>
        <v>308.15999999999997</v>
      </c>
      <c r="K10" s="45">
        <f>L10/(Напряжение!B16*SQRT(3))</f>
        <v>144.2144267592229</v>
      </c>
      <c r="L10" s="45">
        <f>'[2]Ведомость'!BC15</f>
        <v>1632.96</v>
      </c>
      <c r="M10" s="45">
        <f>'[2]Ведомость'!BD15</f>
        <v>413.76</v>
      </c>
      <c r="O10" s="42">
        <f t="shared" si="0"/>
        <v>40159.25</v>
      </c>
      <c r="P10" s="45">
        <f>Q10/(Напряжение!B16*SQRT(3))</f>
        <v>0</v>
      </c>
      <c r="Q10" s="45">
        <f>'[2]Ведомость'!AQ15</f>
        <v>0</v>
      </c>
      <c r="R10" s="45">
        <f>'[2]Ведомость'!AR15</f>
        <v>0</v>
      </c>
      <c r="S10" s="45">
        <f>T10/(Напряжение!B16*SQRT(3))</f>
        <v>3.497263435519074</v>
      </c>
      <c r="T10" s="45">
        <f>'[2]Ведомость'!AU15</f>
        <v>39.6</v>
      </c>
      <c r="U10" s="45">
        <f>'[2]Ведомость'!AV15</f>
        <v>15.239999999999998</v>
      </c>
      <c r="V10" s="45">
        <f>W10/(Напряжение!G16*SQRT(3))</f>
        <v>4.7474721874163555</v>
      </c>
      <c r="W10" s="45">
        <f>'[2]Ведомость'!AY15</f>
        <v>53.76</v>
      </c>
      <c r="X10" s="45">
        <f>'[2]Ведомость'!AZ15</f>
        <v>13.44</v>
      </c>
    </row>
    <row r="11" spans="1:24" s="46" customFormat="1" ht="15">
      <c r="A11" s="42">
        <v>40158.2916666667</v>
      </c>
      <c r="B11" s="45">
        <f>C11/(Напряжение!B17*SQRT(3))</f>
        <v>86.58257613515828</v>
      </c>
      <c r="C11" s="45">
        <f>'[2]Ведомость'!AS16</f>
        <v>975.5999999999999</v>
      </c>
      <c r="D11" s="45">
        <f>'[2]Ведомость'!AT16</f>
        <v>301.67999999999995</v>
      </c>
      <c r="E11" s="45">
        <f>F11/(Напряжение!G17*SQRT(3))</f>
        <v>75.17428705274855</v>
      </c>
      <c r="F11" s="45">
        <f>'[2]Ведомость'!AW16</f>
        <v>846</v>
      </c>
      <c r="G11" s="45">
        <f>'[2]Ведомость'!AX16</f>
        <v>389.52</v>
      </c>
      <c r="H11" s="45">
        <f>I11/(Напряжение!G17*SQRT(3))</f>
        <v>109.46655757213003</v>
      </c>
      <c r="I11" s="45">
        <f>'[2]Ведомость'!BA16</f>
        <v>1231.92</v>
      </c>
      <c r="J11" s="45">
        <f>'[2]Ведомость'!BB16</f>
        <v>298.08</v>
      </c>
      <c r="K11" s="45">
        <f>L11/(Напряжение!B17*SQRT(3))</f>
        <v>141.68445177148166</v>
      </c>
      <c r="L11" s="45">
        <f>'[2]Ведомость'!BC16</f>
        <v>1596.48</v>
      </c>
      <c r="M11" s="45">
        <f>'[2]Ведомость'!BD16</f>
        <v>382.08</v>
      </c>
      <c r="O11" s="42">
        <f t="shared" si="0"/>
        <v>40158.2916666667</v>
      </c>
      <c r="P11" s="45">
        <f>Q11/(Напряжение!B17*SQRT(3))</f>
        <v>0</v>
      </c>
      <c r="Q11" s="45">
        <f>'[2]Ведомость'!AQ16</f>
        <v>0</v>
      </c>
      <c r="R11" s="45">
        <f>'[2]Ведомость'!AR16</f>
        <v>0</v>
      </c>
      <c r="S11" s="45">
        <f>T11/(Напряжение!B17*SQRT(3))</f>
        <v>2.8860858711719426</v>
      </c>
      <c r="T11" s="45">
        <f>'[2]Ведомость'!AU16</f>
        <v>32.519999999999996</v>
      </c>
      <c r="U11" s="45">
        <f>'[2]Ведомость'!AV16</f>
        <v>5.88</v>
      </c>
      <c r="V11" s="45">
        <f>W11/(Напряжение!G17*SQRT(3))</f>
        <v>4.79835874804778</v>
      </c>
      <c r="W11" s="45">
        <f>'[2]Ведомость'!AY16</f>
        <v>54</v>
      </c>
      <c r="X11" s="45">
        <f>'[2]Ведомость'!AZ16</f>
        <v>12.72</v>
      </c>
    </row>
    <row r="12" spans="1:24" s="46" customFormat="1" ht="15">
      <c r="A12" s="42">
        <v>40157.3333333334</v>
      </c>
      <c r="B12" s="45">
        <f>C12/(Напряжение!B18*SQRT(3))</f>
        <v>83.01619840168435</v>
      </c>
      <c r="C12" s="45">
        <f>'[2]Ведомость'!AS17</f>
        <v>935.28</v>
      </c>
      <c r="D12" s="45">
        <f>'[2]Ведомость'!AT17</f>
        <v>295.2</v>
      </c>
      <c r="E12" s="45">
        <f>F12/(Напряжение!G18*SQRT(3))</f>
        <v>70.06468055364167</v>
      </c>
      <c r="F12" s="45">
        <f>'[2]Ведомость'!AW17</f>
        <v>789.12</v>
      </c>
      <c r="G12" s="45">
        <f>'[2]Ведомость'!AX17</f>
        <v>388.08</v>
      </c>
      <c r="H12" s="45">
        <f>I12/(Напряжение!G18*SQRT(3))</f>
        <v>108.86875089676256</v>
      </c>
      <c r="I12" s="45">
        <f>'[2]Ведомость'!BA17</f>
        <v>1226.16</v>
      </c>
      <c r="J12" s="45">
        <f>'[2]Ведомость'!BB17</f>
        <v>297.36</v>
      </c>
      <c r="K12" s="45">
        <f>L12/(Напряжение!B18*SQRT(3))</f>
        <v>131.3091729402059</v>
      </c>
      <c r="L12" s="45">
        <f>'[2]Ведомость'!BC17</f>
        <v>1479.3600000000001</v>
      </c>
      <c r="M12" s="45">
        <f>'[2]Ведомость'!BD17</f>
        <v>370.56</v>
      </c>
      <c r="O12" s="42">
        <f t="shared" si="0"/>
        <v>40157.3333333334</v>
      </c>
      <c r="P12" s="45">
        <f>Q12/(Напряжение!B18*SQRT(3))</f>
        <v>0</v>
      </c>
      <c r="Q12" s="45">
        <f>'[2]Ведомость'!AQ17</f>
        <v>0</v>
      </c>
      <c r="R12" s="45">
        <f>'[2]Ведомость'!AR17</f>
        <v>0</v>
      </c>
      <c r="S12" s="45">
        <f>T12/(Напряжение!B18*SQRT(3))</f>
        <v>2.886501124821203</v>
      </c>
      <c r="T12" s="45">
        <f>'[2]Ведомость'!AU17</f>
        <v>32.519999999999996</v>
      </c>
      <c r="U12" s="45">
        <f>'[2]Ведомость'!AV17</f>
        <v>6</v>
      </c>
      <c r="V12" s="45">
        <f>W12/(Напряжение!G18*SQRT(3))</f>
        <v>4.783917513470972</v>
      </c>
      <c r="W12" s="45">
        <f>'[2]Ведомость'!AY17</f>
        <v>53.88</v>
      </c>
      <c r="X12" s="45">
        <f>'[2]Ведомость'!AZ17</f>
        <v>13.559999999999999</v>
      </c>
    </row>
    <row r="13" spans="1:24" s="46" customFormat="1" ht="15">
      <c r="A13" s="42">
        <v>40156.375</v>
      </c>
      <c r="B13" s="45">
        <f>C13/(Напряжение!B19*SQRT(3))</f>
        <v>79.28272983286442</v>
      </c>
      <c r="C13" s="45">
        <f>'[2]Ведомость'!AS18</f>
        <v>892.0799999999999</v>
      </c>
      <c r="D13" s="45">
        <f>'[2]Ведомость'!AT18</f>
        <v>302.4</v>
      </c>
      <c r="E13" s="45">
        <f>F13/(Напряжение!G19*SQRT(3))</f>
        <v>67.53118316393193</v>
      </c>
      <c r="F13" s="45">
        <f>'[2]Ведомость'!AW18</f>
        <v>759.5999999999999</v>
      </c>
      <c r="G13" s="45">
        <f>'[2]Ведомость'!AX18</f>
        <v>249.12</v>
      </c>
      <c r="H13" s="45">
        <f>I13/(Напряжение!G19*SQRT(3))</f>
        <v>109.20208386508804</v>
      </c>
      <c r="I13" s="45">
        <f>'[2]Ведомость'!BA18</f>
        <v>1228.32</v>
      </c>
      <c r="J13" s="45">
        <f>'[2]Ведомость'!BB18</f>
        <v>307.44</v>
      </c>
      <c r="K13" s="45">
        <f>L13/(Напряжение!B19*SQRT(3))</f>
        <v>138.8140989379289</v>
      </c>
      <c r="L13" s="45">
        <f>'[2]Ведомость'!BC18</f>
        <v>1561.92</v>
      </c>
      <c r="M13" s="45">
        <f>'[2]Ведомость'!BD18</f>
        <v>387.84000000000003</v>
      </c>
      <c r="O13" s="42">
        <f t="shared" si="0"/>
        <v>40156.375</v>
      </c>
      <c r="P13" s="45">
        <f>Q13/(Напряжение!B19*SQRT(3))</f>
        <v>0</v>
      </c>
      <c r="Q13" s="45">
        <f>'[2]Ведомость'!AQ18</f>
        <v>0</v>
      </c>
      <c r="R13" s="45">
        <f>'[2]Ведомость'!AR18</f>
        <v>0.24</v>
      </c>
      <c r="S13" s="45">
        <f>T13/(Напряжение!B19*SQRT(3))</f>
        <v>2.9115126774780724</v>
      </c>
      <c r="T13" s="45">
        <f>'[2]Ведомость'!AU18</f>
        <v>32.760000000000005</v>
      </c>
      <c r="U13" s="45">
        <f>'[2]Ведомость'!AV18</f>
        <v>6.12</v>
      </c>
      <c r="V13" s="45">
        <f>W13/(Напряжение!G19*SQRT(3))</f>
        <v>4.747452844857774</v>
      </c>
      <c r="W13" s="45">
        <f>'[2]Ведомость'!AY18</f>
        <v>53.4</v>
      </c>
      <c r="X13" s="45">
        <f>'[2]Ведомость'!AZ18</f>
        <v>13.68</v>
      </c>
    </row>
    <row r="14" spans="1:24" s="46" customFormat="1" ht="15">
      <c r="A14" s="42">
        <v>40155.4166666667</v>
      </c>
      <c r="B14" s="45">
        <f>C14/(Напряжение!B20*SQRT(3))</f>
        <v>78.71226842258483</v>
      </c>
      <c r="C14" s="45">
        <f>'[2]Ведомость'!AS19</f>
        <v>888.48</v>
      </c>
      <c r="D14" s="45">
        <f>'[2]Ведомость'!AT19</f>
        <v>294.48</v>
      </c>
      <c r="E14" s="45">
        <f>F14/(Напряжение!G20*SQRT(3))</f>
        <v>75.18780315140384</v>
      </c>
      <c r="F14" s="45">
        <f>'[2]Ведомость'!AW19</f>
        <v>847.44</v>
      </c>
      <c r="G14" s="45">
        <f>'[2]Ведомость'!AX19</f>
        <v>392.4</v>
      </c>
      <c r="H14" s="45">
        <f>I14/(Напряжение!G20*SQRT(3))</f>
        <v>106.48943742853882</v>
      </c>
      <c r="I14" s="45">
        <f>'[2]Ведомость'!BA19</f>
        <v>1200.24</v>
      </c>
      <c r="J14" s="45">
        <f>'[2]Ведомость'!BB19</f>
        <v>311.04</v>
      </c>
      <c r="K14" s="45">
        <f>L14/(Напряжение!B20*SQRT(3))</f>
        <v>134.7166214817659</v>
      </c>
      <c r="L14" s="45">
        <f>'[2]Ведомость'!BC19</f>
        <v>1520.6399999999999</v>
      </c>
      <c r="M14" s="45">
        <f>'[2]Ведомость'!BD19</f>
        <v>386.88</v>
      </c>
      <c r="O14" s="42">
        <f t="shared" si="0"/>
        <v>40155.4166666667</v>
      </c>
      <c r="P14" s="45">
        <f>Q14/(Напряжение!B20*SQRT(3))</f>
        <v>0</v>
      </c>
      <c r="Q14" s="45">
        <f>'[2]Ведомость'!AQ19</f>
        <v>0</v>
      </c>
      <c r="R14" s="45">
        <f>'[2]Ведомость'!AR19</f>
        <v>0</v>
      </c>
      <c r="S14" s="45">
        <f>T14/(Напряжение!B20*SQRT(3))</f>
        <v>2.891644653017703</v>
      </c>
      <c r="T14" s="45">
        <f>'[2]Ведомость'!AU19</f>
        <v>32.64</v>
      </c>
      <c r="U14" s="45">
        <f>'[2]Ведомость'!AV19</f>
        <v>6</v>
      </c>
      <c r="V14" s="45">
        <f>W14/(Напряжение!G20*SQRT(3))</f>
        <v>4.695245141570248</v>
      </c>
      <c r="W14" s="45">
        <f>'[2]Ведомость'!AY19</f>
        <v>52.92</v>
      </c>
      <c r="X14" s="45">
        <f>'[2]Ведомость'!AZ19</f>
        <v>12.96</v>
      </c>
    </row>
    <row r="15" spans="1:24" s="46" customFormat="1" ht="15">
      <c r="A15" s="42">
        <v>40154.4583333334</v>
      </c>
      <c r="B15" s="45">
        <f>C15/(Напряжение!B21*SQRT(3))</f>
        <v>75.37883226174375</v>
      </c>
      <c r="C15" s="45">
        <f>'[2]Ведомость'!AS20</f>
        <v>851.76</v>
      </c>
      <c r="D15" s="45">
        <f>'[2]Ведомость'!AT20</f>
        <v>292.32</v>
      </c>
      <c r="E15" s="45">
        <f>F15/(Напряжение!G21*SQRT(3))</f>
        <v>84.2098393426511</v>
      </c>
      <c r="F15" s="45">
        <f>'[2]Ведомость'!AW20</f>
        <v>949.6800000000001</v>
      </c>
      <c r="G15" s="45">
        <f>'[2]Ведомость'!AX20</f>
        <v>523.44</v>
      </c>
      <c r="H15" s="45">
        <f>I15/(Напряжение!G21*SQRT(3))</f>
        <v>103.61832392200357</v>
      </c>
      <c r="I15" s="45">
        <f>'[2]Ведомость'!BA20</f>
        <v>1168.56</v>
      </c>
      <c r="J15" s="45">
        <f>'[2]Ведомость'!BB20</f>
        <v>305.28</v>
      </c>
      <c r="K15" s="45">
        <f>L15/(Напряжение!B21*SQRT(3))</f>
        <v>127.43674093278742</v>
      </c>
      <c r="L15" s="45">
        <f>'[2]Ведомость'!BC20</f>
        <v>1440</v>
      </c>
      <c r="M15" s="45">
        <f>'[2]Ведомость'!BD20</f>
        <v>342.72</v>
      </c>
      <c r="O15" s="42">
        <f t="shared" si="0"/>
        <v>40154.4583333334</v>
      </c>
      <c r="P15" s="45">
        <f>Q15/(Напряжение!B21*SQRT(3))</f>
        <v>0</v>
      </c>
      <c r="Q15" s="45">
        <f>'[2]Ведомость'!AQ20</f>
        <v>0</v>
      </c>
      <c r="R15" s="45">
        <f>'[2]Ведомость'!AR20</f>
        <v>0</v>
      </c>
      <c r="S15" s="45">
        <f>T15/(Напряжение!B21*SQRT(3))</f>
        <v>2.8673266709877168</v>
      </c>
      <c r="T15" s="45">
        <f>'[2]Ведомость'!AU20</f>
        <v>32.4</v>
      </c>
      <c r="U15" s="45">
        <f>'[2]Ведомость'!AV20</f>
        <v>5.88</v>
      </c>
      <c r="V15" s="45">
        <f>W15/(Напряжение!G21*SQRT(3))</f>
        <v>4.639308813924169</v>
      </c>
      <c r="W15" s="45">
        <f>'[2]Ведомость'!AY20</f>
        <v>52.32</v>
      </c>
      <c r="X15" s="45">
        <f>'[2]Ведомость'!AZ20</f>
        <v>12.84</v>
      </c>
    </row>
    <row r="16" spans="1:24" s="46" customFormat="1" ht="15">
      <c r="A16" s="42">
        <v>40153.5000000001</v>
      </c>
      <c r="B16" s="45">
        <f>C16/(Напряжение!B22*SQRT(3))</f>
        <v>73.71344440133979</v>
      </c>
      <c r="C16" s="45">
        <f>'[2]Ведомость'!AS21</f>
        <v>830.1600000000001</v>
      </c>
      <c r="D16" s="45">
        <f>'[2]Ведомость'!AT21</f>
        <v>285.84000000000003</v>
      </c>
      <c r="E16" s="45">
        <f>F16/(Напряжение!G22*SQRT(3))</f>
        <v>104.76566220371528</v>
      </c>
      <c r="F16" s="45">
        <f>'[2]Ведомость'!AW21</f>
        <v>1180.08</v>
      </c>
      <c r="G16" s="45">
        <f>'[2]Ведомость'!AX21</f>
        <v>985.68</v>
      </c>
      <c r="H16" s="45">
        <f>I16/(Напряжение!G22*SQRT(3))</f>
        <v>101.56963834149089</v>
      </c>
      <c r="I16" s="45">
        <f>'[2]Ведомость'!BA21</f>
        <v>1144.08</v>
      </c>
      <c r="J16" s="45">
        <f>'[2]Ведомость'!BB21</f>
        <v>304.56</v>
      </c>
      <c r="K16" s="45">
        <f>L16/(Напряжение!B22*SQRT(3))</f>
        <v>127.26703959664675</v>
      </c>
      <c r="L16" s="45">
        <f>'[2]Ведомость'!BC21</f>
        <v>1433.28</v>
      </c>
      <c r="M16" s="45">
        <f>'[2]Ведомость'!BD21</f>
        <v>335.03999999999996</v>
      </c>
      <c r="O16" s="42">
        <f t="shared" si="0"/>
        <v>40153.5000000001</v>
      </c>
      <c r="P16" s="45">
        <f>Q16/(Напряжение!B22*SQRT(3))</f>
        <v>0</v>
      </c>
      <c r="Q16" s="45">
        <f>'[2]Ведомость'!AQ21</f>
        <v>0</v>
      </c>
      <c r="R16" s="45">
        <f>'[2]Ведомость'!AR21</f>
        <v>0</v>
      </c>
      <c r="S16" s="45">
        <f>T16/(Напряжение!B22*SQRT(3))</f>
        <v>2.8449681490543104</v>
      </c>
      <c r="T16" s="45">
        <f>'[2]Ведомость'!AU21</f>
        <v>32.04</v>
      </c>
      <c r="U16" s="45">
        <f>'[2]Ведомость'!AV21</f>
        <v>5.64</v>
      </c>
      <c r="V16" s="45">
        <f>W16/(Напряжение!G22*SQRT(3))</f>
        <v>4.495740232862299</v>
      </c>
      <c r="W16" s="45">
        <f>'[2]Ведомость'!AY21</f>
        <v>50.64</v>
      </c>
      <c r="X16" s="45">
        <f>'[2]Ведомость'!AZ21</f>
        <v>12.84</v>
      </c>
    </row>
    <row r="17" spans="1:24" s="46" customFormat="1" ht="15">
      <c r="A17" s="42">
        <v>40152.5416666667</v>
      </c>
      <c r="B17" s="45">
        <f>C17/(Напряжение!B23*SQRT(3))</f>
        <v>71.39937452986948</v>
      </c>
      <c r="C17" s="45">
        <f>'[2]Ведомость'!AS22</f>
        <v>797.04</v>
      </c>
      <c r="D17" s="45">
        <f>'[2]Ведомость'!AT22</f>
        <v>296.64</v>
      </c>
      <c r="E17" s="45">
        <f>F17/(Напряжение!G23*SQRT(3))</f>
        <v>73.26004724186295</v>
      </c>
      <c r="F17" s="45">
        <f>'[2]Ведомость'!AW22</f>
        <v>825.1200000000001</v>
      </c>
      <c r="G17" s="45">
        <f>'[2]Ведомость'!AX22</f>
        <v>475.92</v>
      </c>
      <c r="H17" s="45">
        <f>I17/(Напряжение!G23*SQRT(3))</f>
        <v>105.28734538163025</v>
      </c>
      <c r="I17" s="45">
        <f>'[2]Ведомость'!BA22</f>
        <v>1185.84</v>
      </c>
      <c r="J17" s="45">
        <f>'[2]Ведомость'!BB22</f>
        <v>303.84000000000003</v>
      </c>
      <c r="K17" s="45">
        <f>L17/(Напряжение!B23*SQRT(3))</f>
        <v>137.68190138189829</v>
      </c>
      <c r="L17" s="45">
        <f>'[2]Ведомость'!BC22</f>
        <v>1536.96</v>
      </c>
      <c r="M17" s="45">
        <f>'[2]Ведомость'!BD22</f>
        <v>385.91999999999996</v>
      </c>
      <c r="O17" s="42">
        <f t="shared" si="0"/>
        <v>40152.5416666667</v>
      </c>
      <c r="P17" s="45">
        <f>Q17/(Напряжение!B23*SQRT(3))</f>
        <v>0</v>
      </c>
      <c r="Q17" s="45">
        <f>'[2]Ведомость'!AQ22</f>
        <v>0</v>
      </c>
      <c r="R17" s="45">
        <f>'[2]Ведомость'!AR22</f>
        <v>0</v>
      </c>
      <c r="S17" s="45">
        <f>T17/(Напряжение!B23*SQRT(3))</f>
        <v>2.9239129587661097</v>
      </c>
      <c r="T17" s="45">
        <f>'[2]Ведомость'!AU22</f>
        <v>32.64</v>
      </c>
      <c r="U17" s="45">
        <f>'[2]Ведомость'!AV22</f>
        <v>5.88</v>
      </c>
      <c r="V17" s="45">
        <f>W17/(Напряжение!G23*SQRT(3))</f>
        <v>4.485526452708594</v>
      </c>
      <c r="W17" s="45">
        <f>'[2]Ведомость'!AY22</f>
        <v>50.519999999999996</v>
      </c>
      <c r="X17" s="45">
        <f>'[2]Ведомость'!AZ22</f>
        <v>12.84</v>
      </c>
    </row>
    <row r="18" spans="1:24" s="46" customFormat="1" ht="15">
      <c r="A18" s="42">
        <v>40151.5833333334</v>
      </c>
      <c r="B18" s="45">
        <f>C18/(Напряжение!B24*SQRT(3))</f>
        <v>74.07304031183678</v>
      </c>
      <c r="C18" s="45">
        <f>'[2]Ведомость'!AS23</f>
        <v>828</v>
      </c>
      <c r="D18" s="45">
        <f>'[2]Ведомость'!AT23</f>
        <v>307.44000000000005</v>
      </c>
      <c r="E18" s="45">
        <f>F18/(Напряжение!G24*SQRT(3))</f>
        <v>31.505964884376063</v>
      </c>
      <c r="F18" s="45">
        <f>'[2]Ведомость'!AW23</f>
        <v>354.96000000000004</v>
      </c>
      <c r="G18" s="45">
        <f>'[2]Ведомость'!AX23</f>
        <v>178.56</v>
      </c>
      <c r="H18" s="45">
        <f>I18/(Напряжение!G24*SQRT(3))</f>
        <v>113.11472179583292</v>
      </c>
      <c r="I18" s="45">
        <f>'[2]Ведомость'!BA23</f>
        <v>1274.4</v>
      </c>
      <c r="J18" s="45">
        <f>'[2]Ведомость'!BB23</f>
        <v>311.76</v>
      </c>
      <c r="K18" s="45">
        <f>L18/(Напряжение!B24*SQRT(3))</f>
        <v>137.41085739007403</v>
      </c>
      <c r="L18" s="45">
        <f>'[2]Ведомость'!BC23</f>
        <v>1536</v>
      </c>
      <c r="M18" s="45">
        <f>'[2]Ведомость'!BD23</f>
        <v>379.2</v>
      </c>
      <c r="O18" s="42">
        <f t="shared" si="0"/>
        <v>40151.5833333334</v>
      </c>
      <c r="P18" s="45">
        <f>Q18/(Напряжение!B24*SQRT(3))</f>
        <v>0</v>
      </c>
      <c r="Q18" s="45">
        <f>'[2]Ведомость'!AQ23</f>
        <v>0</v>
      </c>
      <c r="R18" s="45">
        <f>'[2]Ведомость'!AR23</f>
        <v>0</v>
      </c>
      <c r="S18" s="45">
        <f>T18/(Напряжение!B24*SQRT(3))</f>
        <v>3.0058625054078694</v>
      </c>
      <c r="T18" s="45">
        <f>'[2]Ведомость'!AU23</f>
        <v>33.6</v>
      </c>
      <c r="U18" s="45">
        <f>'[2]Ведомость'!AV23</f>
        <v>7.92</v>
      </c>
      <c r="V18" s="45">
        <f>W18/(Напряжение!G24*SQRT(3))</f>
        <v>4.579974611319035</v>
      </c>
      <c r="W18" s="45">
        <f>'[2]Ведомость'!AY23</f>
        <v>51.6</v>
      </c>
      <c r="X18" s="45">
        <f>'[2]Ведомость'!AZ23</f>
        <v>12.96</v>
      </c>
    </row>
    <row r="19" spans="1:24" s="46" customFormat="1" ht="15">
      <c r="A19" s="42">
        <v>40150.6250000001</v>
      </c>
      <c r="B19" s="45">
        <f>C19/(Напряжение!B25*SQRT(3))</f>
        <v>84.63204547858865</v>
      </c>
      <c r="C19" s="45">
        <f>'[2]Ведомость'!AS24</f>
        <v>957.5999999999999</v>
      </c>
      <c r="D19" s="45">
        <f>'[2]Ведомость'!AT24</f>
        <v>321.12</v>
      </c>
      <c r="E19" s="45">
        <f>F19/(Напряжение!G25*SQRT(3))</f>
        <v>34.65496842431876</v>
      </c>
      <c r="F19" s="45">
        <f>'[2]Ведомость'!AW24</f>
        <v>390.24</v>
      </c>
      <c r="G19" s="45">
        <f>'[2]Ведомость'!AX24</f>
        <v>180</v>
      </c>
      <c r="H19" s="45">
        <f>I19/(Напряжение!G25*SQRT(3))</f>
        <v>142.32833895301394</v>
      </c>
      <c r="I19" s="45">
        <f>'[2]Ведомость'!BA24</f>
        <v>1602.7199999999998</v>
      </c>
      <c r="J19" s="45">
        <f>'[2]Ведомость'!BB24</f>
        <v>337.68</v>
      </c>
      <c r="K19" s="45">
        <f>L19/(Напряжение!B25*SQRT(3))</f>
        <v>152.80432471873502</v>
      </c>
      <c r="L19" s="45">
        <f>'[2]Ведомость'!BC24</f>
        <v>1728.96</v>
      </c>
      <c r="M19" s="45">
        <f>'[2]Ведомость'!BD24</f>
        <v>409.92</v>
      </c>
      <c r="O19" s="42">
        <f t="shared" si="0"/>
        <v>40150.6250000001</v>
      </c>
      <c r="P19" s="45">
        <f>Q19/(Напряжение!B25*SQRT(3))</f>
        <v>0</v>
      </c>
      <c r="Q19" s="45">
        <f>'[2]Ведомость'!AQ24</f>
        <v>0</v>
      </c>
      <c r="R19" s="45">
        <f>'[2]Ведомость'!AR24</f>
        <v>0</v>
      </c>
      <c r="S19" s="45">
        <f>T19/(Напряжение!B25*SQRT(3))</f>
        <v>3.510426949049229</v>
      </c>
      <c r="T19" s="45">
        <f>'[2]Ведомость'!AU24</f>
        <v>39.72</v>
      </c>
      <c r="U19" s="45">
        <f>'[2]Ведомость'!AV24</f>
        <v>15.6</v>
      </c>
      <c r="V19" s="45">
        <f>W19/(Напряжение!G25*SQRT(3))</f>
        <v>4.614268550962492</v>
      </c>
      <c r="W19" s="45">
        <f>'[2]Ведомость'!AY24</f>
        <v>51.96</v>
      </c>
      <c r="X19" s="45">
        <f>'[2]Ведомость'!AZ24</f>
        <v>13.44</v>
      </c>
    </row>
    <row r="20" spans="1:24" s="46" customFormat="1" ht="15">
      <c r="A20" s="42">
        <v>40149.6666666667</v>
      </c>
      <c r="B20" s="45">
        <f>C20/(Напряжение!B26*SQRT(3))</f>
        <v>84.86392969268022</v>
      </c>
      <c r="C20" s="45">
        <f>'[2]Ведомость'!AS25</f>
        <v>957.6</v>
      </c>
      <c r="D20" s="45">
        <f>'[2]Ведомость'!AT25</f>
        <v>309.6</v>
      </c>
      <c r="E20" s="45">
        <f>F20/(Напряжение!G26*SQRT(3))</f>
        <v>33.238850601827075</v>
      </c>
      <c r="F20" s="45">
        <f>'[2]Ведомость'!AW25</f>
        <v>373.68</v>
      </c>
      <c r="G20" s="45">
        <f>'[2]Ведомость'!AX25</f>
        <v>178.56</v>
      </c>
      <c r="H20" s="45">
        <f>I20/(Напряжение!G26*SQRT(3))</f>
        <v>148.26192513146373</v>
      </c>
      <c r="I20" s="45">
        <f>'[2]Ведомость'!BA25</f>
        <v>1666.8</v>
      </c>
      <c r="J20" s="45">
        <f>'[2]Ведомость'!BB25</f>
        <v>346.32000000000005</v>
      </c>
      <c r="K20" s="45">
        <f>L20/(Напряжение!B26*SQRT(3))</f>
        <v>155.8603701222959</v>
      </c>
      <c r="L20" s="45">
        <f>'[2]Ведомость'!BC25</f>
        <v>1758.72</v>
      </c>
      <c r="M20" s="45">
        <f>'[2]Ведомость'!BD25</f>
        <v>413.76</v>
      </c>
      <c r="O20" s="42">
        <f t="shared" si="0"/>
        <v>40149.6666666667</v>
      </c>
      <c r="P20" s="45">
        <f>Q20/(Напряжение!B26*SQRT(3))</f>
        <v>0</v>
      </c>
      <c r="Q20" s="45">
        <f>'[2]Ведомость'!AQ25</f>
        <v>0</v>
      </c>
      <c r="R20" s="45">
        <f>'[2]Ведомость'!AR25</f>
        <v>0</v>
      </c>
      <c r="S20" s="45">
        <f>T20/(Напряжение!B26*SQRT(3))</f>
        <v>3.5094106263890317</v>
      </c>
      <c r="T20" s="45">
        <f>'[2]Ведомость'!AU25</f>
        <v>39.6</v>
      </c>
      <c r="U20" s="45">
        <f>'[2]Ведомость'!AV25</f>
        <v>15.36</v>
      </c>
      <c r="V20" s="45">
        <f>W20/(Напряжение!G26*SQRT(3))</f>
        <v>4.440385950661549</v>
      </c>
      <c r="W20" s="45">
        <f>'[2]Ведомость'!AY25</f>
        <v>49.92</v>
      </c>
      <c r="X20" s="45">
        <f>'[2]Ведомость'!AZ25</f>
        <v>13.559999999999999</v>
      </c>
    </row>
    <row r="21" spans="1:24" s="46" customFormat="1" ht="15">
      <c r="A21" s="42">
        <v>40148.7083333334</v>
      </c>
      <c r="B21" s="45">
        <f>C21/(Напряжение!B27*SQRT(3))</f>
        <v>83.73808305018643</v>
      </c>
      <c r="C21" s="45">
        <f>'[2]Ведомость'!AS26</f>
        <v>945.36</v>
      </c>
      <c r="D21" s="45">
        <f>'[2]Ведомость'!AT26</f>
        <v>303.12</v>
      </c>
      <c r="E21" s="45">
        <f>F21/(Напряжение!G27*SQRT(3))</f>
        <v>33.24874336246336</v>
      </c>
      <c r="F21" s="45">
        <f>'[2]Ведомость'!AW26</f>
        <v>373.67999999999995</v>
      </c>
      <c r="G21" s="45">
        <f>'[2]Ведомость'!AX26</f>
        <v>175.68</v>
      </c>
      <c r="H21" s="45">
        <f>I21/(Напряжение!G27*SQRT(3))</f>
        <v>148.37011488914285</v>
      </c>
      <c r="I21" s="45">
        <f>'[2]Ведомость'!BA26</f>
        <v>1667.52</v>
      </c>
      <c r="J21" s="45">
        <f>'[2]Ведомость'!BB26</f>
        <v>342</v>
      </c>
      <c r="K21" s="45">
        <f>L21/(Напряжение!B27*SQRT(3))</f>
        <v>153.23282625685297</v>
      </c>
      <c r="L21" s="45">
        <f>'[2]Ведомость'!BC26</f>
        <v>1729.92</v>
      </c>
      <c r="M21" s="45">
        <f>'[2]Ведомость'!BD26</f>
        <v>409.91999999999996</v>
      </c>
      <c r="O21" s="42">
        <f t="shared" si="0"/>
        <v>40148.7083333334</v>
      </c>
      <c r="P21" s="45">
        <f>Q21/(Напряжение!B27*SQRT(3))</f>
        <v>0</v>
      </c>
      <c r="Q21" s="45">
        <f>'[2]Ведомость'!AQ26</f>
        <v>0</v>
      </c>
      <c r="R21" s="45">
        <f>'[2]Ведомость'!AR26</f>
        <v>0</v>
      </c>
      <c r="S21" s="45">
        <f>T21/(Напряжение!B27*SQRT(3))</f>
        <v>3.5289468866034395</v>
      </c>
      <c r="T21" s="45">
        <f>'[2]Ведомость'!AU26</f>
        <v>39.84</v>
      </c>
      <c r="U21" s="45">
        <f>'[2]Ведомость'!AV26</f>
        <v>15.36</v>
      </c>
      <c r="V21" s="45">
        <f>W21/(Напряжение!G27*SQRT(3))</f>
        <v>4.4950934346811415</v>
      </c>
      <c r="W21" s="45">
        <f>'[2]Ведомость'!AY26</f>
        <v>50.519999999999996</v>
      </c>
      <c r="X21" s="45">
        <f>'[2]Ведомость'!AZ26</f>
        <v>13.68</v>
      </c>
    </row>
    <row r="22" spans="1:24" s="46" customFormat="1" ht="15">
      <c r="A22" s="42">
        <v>40147.7500000001</v>
      </c>
      <c r="B22" s="45">
        <f>C22/(Напряжение!B28*SQRT(3))</f>
        <v>79.26721579307339</v>
      </c>
      <c r="C22" s="45">
        <f>'[2]Ведомость'!AS27</f>
        <v>894.96</v>
      </c>
      <c r="D22" s="45">
        <f>'[2]Ведомость'!AT27</f>
        <v>300.96</v>
      </c>
      <c r="E22" s="45">
        <f>F22/(Напряжение!G28*SQRT(3))</f>
        <v>31.774986967290502</v>
      </c>
      <c r="F22" s="45">
        <f>'[2]Ведомость'!AW27</f>
        <v>357.12</v>
      </c>
      <c r="G22" s="45">
        <f>'[2]Ведомость'!AX27</f>
        <v>174.96</v>
      </c>
      <c r="H22" s="45">
        <f>I22/(Напряжение!G28*SQRT(3))</f>
        <v>146.3186899864748</v>
      </c>
      <c r="I22" s="45">
        <f>'[2]Ведомость'!BA27</f>
        <v>1644.48</v>
      </c>
      <c r="J22" s="45">
        <f>'[2]Ведомость'!BB27</f>
        <v>344.88</v>
      </c>
      <c r="K22" s="45">
        <f>L22/(Напряжение!B28*SQRT(3))</f>
        <v>149.734048819096</v>
      </c>
      <c r="L22" s="45">
        <f>'[2]Ведомость'!BC27</f>
        <v>1690.56</v>
      </c>
      <c r="M22" s="45">
        <f>'[2]Ведомость'!BD27</f>
        <v>403.20000000000005</v>
      </c>
      <c r="O22" s="42">
        <f t="shared" si="0"/>
        <v>40147.7500000001</v>
      </c>
      <c r="P22" s="45">
        <f>Q22/(Напряжение!B28*SQRT(3))</f>
        <v>0</v>
      </c>
      <c r="Q22" s="45">
        <f>'[2]Ведомость'!AQ27</f>
        <v>0</v>
      </c>
      <c r="R22" s="45">
        <f>'[2]Ведомость'!AR27</f>
        <v>0</v>
      </c>
      <c r="S22" s="45">
        <f>T22/(Напряжение!B28*SQRT(3))</f>
        <v>3.5286558921024898</v>
      </c>
      <c r="T22" s="45">
        <f>'[2]Ведомость'!AU27</f>
        <v>39.84</v>
      </c>
      <c r="U22" s="45">
        <f>'[2]Ведомость'!AV27</f>
        <v>15.48</v>
      </c>
      <c r="V22" s="45">
        <f>W22/(Напряжение!G28*SQRT(3))</f>
        <v>4.430987765936007</v>
      </c>
      <c r="W22" s="45">
        <f>'[2]Ведомость'!AY27</f>
        <v>49.8</v>
      </c>
      <c r="X22" s="45">
        <f>'[2]Ведомость'!AZ27</f>
        <v>13.68</v>
      </c>
    </row>
    <row r="23" spans="1:24" s="46" customFormat="1" ht="15">
      <c r="A23" s="42">
        <v>40146.7916666668</v>
      </c>
      <c r="B23" s="45">
        <f>C23/(Напряжение!B29*SQRT(3))</f>
        <v>71.00169953325022</v>
      </c>
      <c r="C23" s="45">
        <f>'[2]Ведомость'!AS28</f>
        <v>802.0799999999999</v>
      </c>
      <c r="D23" s="45">
        <f>'[2]Ведомость'!AT28</f>
        <v>290.15999999999997</v>
      </c>
      <c r="E23" s="45">
        <f>F23/(Напряжение!G29*SQRT(3))</f>
        <v>31.287976372281424</v>
      </c>
      <c r="F23" s="45">
        <f>'[2]Ведомость'!AW28</f>
        <v>352.08000000000004</v>
      </c>
      <c r="G23" s="45">
        <f>'[2]Ведомость'!AX28</f>
        <v>173.52</v>
      </c>
      <c r="H23" s="45">
        <f>I23/(Напряжение!G29*SQRT(3))</f>
        <v>133.53375601012542</v>
      </c>
      <c r="I23" s="45">
        <f>'[2]Ведомость'!BA28</f>
        <v>1502.6399999999999</v>
      </c>
      <c r="J23" s="45">
        <f>'[2]Ведомость'!BB28</f>
        <v>333.36</v>
      </c>
      <c r="K23" s="45">
        <f>L23/(Напряжение!B29*SQRT(3))</f>
        <v>136.2246850410534</v>
      </c>
      <c r="L23" s="45">
        <f>'[2]Ведомость'!BC28</f>
        <v>1538.88</v>
      </c>
      <c r="M23" s="45">
        <f>'[2]Ведомость'!BD28</f>
        <v>389.76</v>
      </c>
      <c r="O23" s="42">
        <f t="shared" si="0"/>
        <v>40146.7916666668</v>
      </c>
      <c r="P23" s="45">
        <f>Q23/(Напряжение!B29*SQRT(3))</f>
        <v>0</v>
      </c>
      <c r="Q23" s="45">
        <f>'[2]Ведомость'!AQ28</f>
        <v>0</v>
      </c>
      <c r="R23" s="45">
        <f>'[2]Ведомость'!AR28</f>
        <v>0</v>
      </c>
      <c r="S23" s="45">
        <f>T23/(Напряжение!B29*SQRT(3))</f>
        <v>3.537337813371084</v>
      </c>
      <c r="T23" s="45">
        <f>'[2]Ведомость'!AU28</f>
        <v>39.96</v>
      </c>
      <c r="U23" s="45">
        <f>'[2]Ведомость'!AV28</f>
        <v>15.6</v>
      </c>
      <c r="V23" s="45">
        <f>W23/(Напряжение!G29*SQRT(3))</f>
        <v>4.489515355395527</v>
      </c>
      <c r="W23" s="45">
        <f>'[2]Ведомость'!AY28</f>
        <v>50.519999999999996</v>
      </c>
      <c r="X23" s="45">
        <f>'[2]Ведомость'!AZ28</f>
        <v>13.92</v>
      </c>
    </row>
    <row r="24" spans="1:24" s="46" customFormat="1" ht="15">
      <c r="A24" s="42">
        <v>40145.8333333334</v>
      </c>
      <c r="B24" s="45">
        <f>C24/(Напряжение!B30*SQRT(3))</f>
        <v>60.630909251568454</v>
      </c>
      <c r="C24" s="45">
        <f>'[2]Ведомость'!AS29</f>
        <v>686.1600000000001</v>
      </c>
      <c r="D24" s="45">
        <f>'[2]Ведомость'!AT29</f>
        <v>286.56</v>
      </c>
      <c r="E24" s="45">
        <f>F24/(Напряжение!G30*SQRT(3))</f>
        <v>27.58692133008979</v>
      </c>
      <c r="F24" s="45">
        <f>'[2]Ведомость'!AW29</f>
        <v>311.03999999999996</v>
      </c>
      <c r="G24" s="45">
        <f>'[2]Ведомость'!AX29</f>
        <v>169.2</v>
      </c>
      <c r="H24" s="45">
        <f>I24/(Напряжение!G30*SQRT(3))</f>
        <v>115.58409168394101</v>
      </c>
      <c r="I24" s="45">
        <f>'[2]Ведомость'!BA29</f>
        <v>1303.1999999999998</v>
      </c>
      <c r="J24" s="45">
        <f>'[2]Ведомость'!BB29</f>
        <v>326.88</v>
      </c>
      <c r="K24" s="45">
        <f>L24/(Напряжение!B30*SQRT(3))</f>
        <v>120.71043562781657</v>
      </c>
      <c r="L24" s="45">
        <f>'[2]Ведомость'!BC29</f>
        <v>1366.08</v>
      </c>
      <c r="M24" s="45">
        <f>'[2]Ведомость'!BD29</f>
        <v>372.48</v>
      </c>
      <c r="O24" s="42">
        <f t="shared" si="0"/>
        <v>40145.8333333334</v>
      </c>
      <c r="P24" s="45">
        <f>Q24/(Напряжение!B30*SQRT(3))</f>
        <v>0</v>
      </c>
      <c r="Q24" s="45">
        <f>'[2]Ведомость'!AQ29</f>
        <v>0</v>
      </c>
      <c r="R24" s="45">
        <f>'[2]Ведомость'!AR29</f>
        <v>0</v>
      </c>
      <c r="S24" s="45">
        <f>T24/(Напряжение!B30*SQRT(3))</f>
        <v>3.562781655915879</v>
      </c>
      <c r="T24" s="45">
        <f>'[2]Ведомость'!AU29</f>
        <v>40.32</v>
      </c>
      <c r="U24" s="45">
        <f>'[2]Ведомость'!AV29</f>
        <v>16.2</v>
      </c>
      <c r="V24" s="45">
        <f>W24/(Напряжение!G30*SQRT(3))</f>
        <v>4.512675402761602</v>
      </c>
      <c r="W24" s="45">
        <f>'[2]Ведомость'!AY29</f>
        <v>50.879999999999995</v>
      </c>
      <c r="X24" s="45">
        <f>'[2]Ведомость'!AZ29</f>
        <v>14.04</v>
      </c>
    </row>
    <row r="25" spans="1:24" s="46" customFormat="1" ht="15">
      <c r="A25" s="42">
        <v>40144.8750000001</v>
      </c>
      <c r="B25" s="45">
        <f>C25/(Напряжение!B31*SQRT(3))</f>
        <v>50.93501710094862</v>
      </c>
      <c r="C25" s="45">
        <f>'[2]Ведомость'!AS30</f>
        <v>577.44</v>
      </c>
      <c r="D25" s="45">
        <f>'[2]Ведомость'!AT30</f>
        <v>283.68</v>
      </c>
      <c r="E25" s="45">
        <f>F25/(Напряжение!G31*SQRT(3))</f>
        <v>26.126555014586003</v>
      </c>
      <c r="F25" s="45">
        <f>'[2]Ведомость'!AW30</f>
        <v>295.2</v>
      </c>
      <c r="G25" s="45">
        <f>'[2]Ведомость'!AX30</f>
        <v>169.92</v>
      </c>
      <c r="H25" s="45">
        <f>I25/(Напряжение!G31*SQRT(3))</f>
        <v>96.73197685888185</v>
      </c>
      <c r="I25" s="45">
        <f>'[2]Ведомость'!BA30</f>
        <v>1092.96</v>
      </c>
      <c r="J25" s="45">
        <f>'[2]Ведомость'!BB30</f>
        <v>318.96000000000004</v>
      </c>
      <c r="K25" s="45">
        <f>L25/(Напряжение!B31*SQRT(3))</f>
        <v>104.32575406212585</v>
      </c>
      <c r="L25" s="45">
        <f>'[2]Ведомость'!BC30</f>
        <v>1182.72</v>
      </c>
      <c r="M25" s="45">
        <f>'[2]Ведомость'!BD30</f>
        <v>358.08000000000004</v>
      </c>
      <c r="O25" s="42">
        <f t="shared" si="0"/>
        <v>40144.8750000001</v>
      </c>
      <c r="P25" s="45">
        <f>Q25/(Напряжение!B31*SQRT(3))</f>
        <v>0</v>
      </c>
      <c r="Q25" s="45">
        <f>'[2]Ведомость'!AQ30</f>
        <v>0</v>
      </c>
      <c r="R25" s="45">
        <f>'[2]Ведомость'!AR30</f>
        <v>0.24</v>
      </c>
      <c r="S25" s="45">
        <f>T25/(Напряжение!B31*SQRT(3))</f>
        <v>3.5777297963675467</v>
      </c>
      <c r="T25" s="45">
        <f>'[2]Ведомость'!AU30</f>
        <v>40.56</v>
      </c>
      <c r="U25" s="45">
        <f>'[2]Ведомость'!AV30</f>
        <v>16.2</v>
      </c>
      <c r="V25" s="45">
        <f>W25/(Напряжение!G31*SQRT(3))</f>
        <v>4.5137340980483955</v>
      </c>
      <c r="W25" s="45">
        <f>'[2]Ведомость'!AY30</f>
        <v>51</v>
      </c>
      <c r="X25" s="45">
        <f>'[2]Ведомость'!AZ30</f>
        <v>14.16</v>
      </c>
    </row>
    <row r="26" spans="1:24" s="46" customFormat="1" ht="15">
      <c r="A26" s="42">
        <v>40143.9166666668</v>
      </c>
      <c r="B26" s="45">
        <f>C26/(Напряжение!B32*SQRT(3))</f>
        <v>46.27074769818722</v>
      </c>
      <c r="C26" s="45">
        <f>'[2]Ведомость'!AS31</f>
        <v>524.88</v>
      </c>
      <c r="D26" s="45">
        <f>'[2]Ведомость'!AT31</f>
        <v>280.8</v>
      </c>
      <c r="E26" s="45">
        <f>F26/(Напряжение!G32*SQRT(3))</f>
        <v>25.317815628061364</v>
      </c>
      <c r="F26" s="45">
        <f>'[2]Ведомость'!AW31</f>
        <v>286.56</v>
      </c>
      <c r="G26" s="45">
        <f>'[2]Ведомость'!AX31</f>
        <v>169.2</v>
      </c>
      <c r="H26" s="45">
        <f>I26/(Напряжение!G32*SQRT(3))</f>
        <v>85.62256240042863</v>
      </c>
      <c r="I26" s="45">
        <f>'[2]Ведомость'!BA31</f>
        <v>969.12</v>
      </c>
      <c r="J26" s="45">
        <f>'[2]Ведомость'!BB31</f>
        <v>318.24</v>
      </c>
      <c r="K26" s="45">
        <f>L26/(Напряжение!B32*SQRT(3))</f>
        <v>94.8687849468091</v>
      </c>
      <c r="L26" s="45">
        <f>'[2]Ведомость'!BC31</f>
        <v>1076.16</v>
      </c>
      <c r="M26" s="45">
        <f>'[2]Ведомость'!BD31</f>
        <v>356.15999999999997</v>
      </c>
      <c r="O26" s="42">
        <f t="shared" si="0"/>
        <v>40143.9166666668</v>
      </c>
      <c r="P26" s="45">
        <f>Q26/(Напряжение!B32*SQRT(3))</f>
        <v>0</v>
      </c>
      <c r="Q26" s="45">
        <f>'[2]Ведомость'!AQ31</f>
        <v>0</v>
      </c>
      <c r="R26" s="45">
        <f>'[2]Ведомость'!AR31</f>
        <v>0</v>
      </c>
      <c r="S26" s="45">
        <f>T26/(Напряжение!B32*SQRT(3))</f>
        <v>3.586141625442494</v>
      </c>
      <c r="T26" s="45">
        <f>'[2]Ведомость'!AU31</f>
        <v>40.68</v>
      </c>
      <c r="U26" s="45">
        <f>'[2]Ведомость'!AV31</f>
        <v>16.32</v>
      </c>
      <c r="V26" s="45">
        <f>W26/(Напряжение!G32*SQRT(3))</f>
        <v>4.580107349800046</v>
      </c>
      <c r="W26" s="45">
        <f>'[2]Ведомость'!AY31</f>
        <v>51.84</v>
      </c>
      <c r="X26" s="45">
        <f>'[2]Ведомость'!AZ31</f>
        <v>14.280000000000001</v>
      </c>
    </row>
    <row r="27" spans="1:24" s="46" customFormat="1" ht="15">
      <c r="A27" s="42">
        <v>40142.9583333334</v>
      </c>
      <c r="B27" s="45">
        <f>C27/(Напряжение!B33*SQRT(3))</f>
        <v>43.20445347958888</v>
      </c>
      <c r="C27" s="45">
        <f>'[2]Ведомость'!AS32</f>
        <v>491.03999999999996</v>
      </c>
      <c r="D27" s="45">
        <f>'[2]Ведомость'!AT32</f>
        <v>283.68</v>
      </c>
      <c r="E27" s="45">
        <f>F27/(Напряжение!G33*SQRT(3))</f>
        <v>25.058297547723107</v>
      </c>
      <c r="F27" s="45">
        <f>'[2]Ведомость'!AW32</f>
        <v>284.4</v>
      </c>
      <c r="G27" s="45">
        <f>'[2]Ведомость'!AX32</f>
        <v>170.64</v>
      </c>
      <c r="H27" s="45">
        <f>I27/(Напряжение!G33*SQRT(3))</f>
        <v>80.63062324849638</v>
      </c>
      <c r="I27" s="45">
        <f>'[2]Ведомость'!BA32</f>
        <v>915.12</v>
      </c>
      <c r="J27" s="45">
        <f>'[2]Ведомость'!BB32</f>
        <v>316.8</v>
      </c>
      <c r="K27" s="45">
        <f>L27/(Напряжение!B33*SQRT(3))</f>
        <v>88.68949394637013</v>
      </c>
      <c r="L27" s="45">
        <f>'[2]Ведомость'!BC32</f>
        <v>1008</v>
      </c>
      <c r="M27" s="45">
        <f>'[2]Ведомость'!BD32</f>
        <v>351.36</v>
      </c>
      <c r="O27" s="42">
        <f t="shared" si="0"/>
        <v>40142.9583333334</v>
      </c>
      <c r="P27" s="45">
        <f>Q27/(Напряжение!B33*SQRT(3))</f>
        <v>0</v>
      </c>
      <c r="Q27" s="45">
        <f>'[2]Ведомость'!AQ32</f>
        <v>0</v>
      </c>
      <c r="R27" s="45">
        <f>'[2]Ведомость'!AR32</f>
        <v>0</v>
      </c>
      <c r="S27" s="45">
        <f>T27/(Напряжение!B33*SQRT(3))</f>
        <v>3.58981285021022</v>
      </c>
      <c r="T27" s="45">
        <f>'[2]Ведомость'!AU32</f>
        <v>40.8</v>
      </c>
      <c r="U27" s="45">
        <f>'[2]Ведомость'!AV32</f>
        <v>16.56</v>
      </c>
      <c r="V27" s="45">
        <f>W27/(Напряжение!G33*SQRT(3))</f>
        <v>4.641600263059259</v>
      </c>
      <c r="W27" s="45">
        <f>'[2]Ведомость'!AY32</f>
        <v>52.68</v>
      </c>
      <c r="X27" s="45">
        <f>'[2]Ведомость'!AZ32</f>
        <v>14.52</v>
      </c>
    </row>
    <row r="28" spans="1:24" s="46" customFormat="1" ht="15">
      <c r="A28" s="42">
        <v>40142.0000000001</v>
      </c>
      <c r="B28" s="45">
        <f>C28/(Напряжение!B34*SQRT(3))</f>
        <v>41.690720240655466</v>
      </c>
      <c r="C28" s="45">
        <f>'[2]Ведомость'!AS33</f>
        <v>475.91999999999996</v>
      </c>
      <c r="D28" s="45">
        <f>'[2]Ведомость'!AT33</f>
        <v>285.84000000000003</v>
      </c>
      <c r="E28" s="45">
        <f>F28/(Напряжение!G34*SQRT(3))</f>
        <v>24.890376697414005</v>
      </c>
      <c r="F28" s="45">
        <f>'[2]Ведомость'!AW33</f>
        <v>282.96000000000004</v>
      </c>
      <c r="G28" s="45">
        <f>'[2]Ведомость'!AX33</f>
        <v>169.92</v>
      </c>
      <c r="H28" s="45">
        <f>I28/(Напряжение!G34*SQRT(3))</f>
        <v>76.5711588477698</v>
      </c>
      <c r="I28" s="45">
        <f>'[2]Ведомость'!BA33</f>
        <v>870.48</v>
      </c>
      <c r="J28" s="45">
        <f>'[2]Ведомость'!BB33</f>
        <v>318.96000000000004</v>
      </c>
      <c r="K28" s="45">
        <f>L28/(Напряжение!B34*SQRT(3))</f>
        <v>87.88059032069584</v>
      </c>
      <c r="L28" s="45">
        <f>'[2]Ведомость'!BC33</f>
        <v>1003.2</v>
      </c>
      <c r="M28" s="45">
        <f>'[2]Ведомость'!BD33</f>
        <v>352.32</v>
      </c>
      <c r="O28" s="42">
        <f t="shared" si="0"/>
        <v>40142.0000000001</v>
      </c>
      <c r="P28" s="45">
        <f>Q28/(Напряжение!B34*SQRT(3))</f>
        <v>0</v>
      </c>
      <c r="Q28" s="45">
        <f>'[2]Ведомость'!AQ33</f>
        <v>0</v>
      </c>
      <c r="R28" s="45">
        <f>'[2]Ведомость'!AR33</f>
        <v>0</v>
      </c>
      <c r="S28" s="45">
        <f>T28/(Напряжение!B34*SQRT(3))</f>
        <v>3.5846030262389093</v>
      </c>
      <c r="T28" s="45">
        <f>'[2]Ведомость'!AU33</f>
        <v>40.92</v>
      </c>
      <c r="U28" s="45">
        <f>'[2]Ведомость'!AV33</f>
        <v>16.56</v>
      </c>
      <c r="V28" s="45">
        <f>W28/(Напряжение!G34*SQRT(3))</f>
        <v>4.633959020426102</v>
      </c>
      <c r="W28" s="45">
        <f>'[2]Ведомость'!AY33</f>
        <v>52.68</v>
      </c>
      <c r="X28" s="45">
        <f>'[2]Ведомость'!AZ33</f>
        <v>14.64</v>
      </c>
    </row>
    <row r="34" spans="1:28" ht="15">
      <c r="A34" s="16" t="s">
        <v>44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9">
        <f>M1</f>
        <v>41626</v>
      </c>
      <c r="N34" s="56"/>
      <c r="O34" s="16" t="s">
        <v>44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9">
        <f>AA1</f>
        <v>41626</v>
      </c>
      <c r="AB34" s="56"/>
    </row>
    <row r="35" spans="1:28" ht="15">
      <c r="A35" s="16" t="s">
        <v>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4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4" ht="15">
      <c r="A36" s="67"/>
      <c r="B36" s="92" t="str">
        <f>'[2]Ведомость'!$O$7</f>
        <v>ГПП Яч. 1008 (тп19)</v>
      </c>
      <c r="C36" s="83"/>
      <c r="D36" s="79"/>
      <c r="E36" s="93" t="str">
        <f>'[2]Ведомость'!$Q$7</f>
        <v>ГПП Яч. 1009 (тп18)</v>
      </c>
      <c r="F36" s="80"/>
      <c r="G36" s="80"/>
      <c r="H36" s="93" t="str">
        <f>'[2]Ведомость'!$U$7</f>
        <v>ГПП Яч. 1017 (тп16)</v>
      </c>
      <c r="I36" s="80"/>
      <c r="J36" s="80"/>
      <c r="K36" s="93" t="str">
        <f>'[2]Ведомость'!$W$7</f>
        <v>ГПП Яч. 1018 (тп15)</v>
      </c>
      <c r="L36" s="80"/>
      <c r="M36" s="80"/>
      <c r="O36" s="67"/>
      <c r="P36" s="92" t="str">
        <f>'[2]Ведомость'!$S$7</f>
        <v>ГПП Яч. 1014 (тп17)</v>
      </c>
      <c r="Q36" s="83"/>
      <c r="R36" s="79"/>
      <c r="S36" s="86" t="str">
        <f>'[2]Ведомость'!$BE$7</f>
        <v>ГПП яч. ЯКНО-1 (тп14)</v>
      </c>
      <c r="T36" s="83"/>
      <c r="U36" s="79"/>
      <c r="V36" s="86" t="str">
        <f>'[2]Ведомость'!$BG$7</f>
        <v>ГПП яч. ЯКНО-3 (тп7)</v>
      </c>
      <c r="W36" s="94"/>
      <c r="X36" s="95"/>
    </row>
    <row r="37" spans="1:24" ht="15">
      <c r="A37" s="41" t="s">
        <v>0</v>
      </c>
      <c r="B37" s="8" t="s">
        <v>1</v>
      </c>
      <c r="C37" s="8" t="s">
        <v>2</v>
      </c>
      <c r="D37" s="8" t="s">
        <v>3</v>
      </c>
      <c r="E37" s="8" t="s">
        <v>1</v>
      </c>
      <c r="F37" s="8" t="s">
        <v>2</v>
      </c>
      <c r="G37" s="8" t="s">
        <v>3</v>
      </c>
      <c r="H37" s="8" t="s">
        <v>1</v>
      </c>
      <c r="I37" s="8" t="s">
        <v>2</v>
      </c>
      <c r="J37" s="4" t="s">
        <v>3</v>
      </c>
      <c r="K37" s="8" t="s">
        <v>1</v>
      </c>
      <c r="L37" s="8" t="s">
        <v>2</v>
      </c>
      <c r="M37" s="4" t="s">
        <v>3</v>
      </c>
      <c r="N37" s="3"/>
      <c r="O37" s="41" t="s">
        <v>0</v>
      </c>
      <c r="P37" s="8" t="s">
        <v>1</v>
      </c>
      <c r="Q37" s="8" t="s">
        <v>2</v>
      </c>
      <c r="R37" s="8" t="s">
        <v>3</v>
      </c>
      <c r="S37" s="74" t="s">
        <v>1</v>
      </c>
      <c r="T37" s="74" t="s">
        <v>2</v>
      </c>
      <c r="U37" s="74" t="s">
        <v>3</v>
      </c>
      <c r="V37" s="8" t="s">
        <v>1</v>
      </c>
      <c r="W37" s="8" t="s">
        <v>2</v>
      </c>
      <c r="X37" s="8" t="s">
        <v>3</v>
      </c>
    </row>
    <row r="38" spans="1:24" s="46" customFormat="1" ht="15">
      <c r="A38" s="42">
        <f aca="true" t="shared" si="1" ref="A38:A61">A5</f>
        <v>40164.041666666664</v>
      </c>
      <c r="B38" s="45">
        <f>C38/(Напряжение!C11*SQRT(3))</f>
        <v>0</v>
      </c>
      <c r="C38" s="45">
        <f>'[2]Ведомость'!O10</f>
        <v>0</v>
      </c>
      <c r="D38" s="45">
        <f>'[2]Ведомость'!P10</f>
        <v>0</v>
      </c>
      <c r="E38" s="45">
        <f>F38/(Напряжение!C11*SQRT(3))</f>
        <v>13.836022051133249</v>
      </c>
      <c r="F38" s="45">
        <f>'[2]Ведомость'!Q10</f>
        <v>257.2</v>
      </c>
      <c r="G38" s="45">
        <f>'[2]Ведомость'!R10</f>
        <v>87.80000000000001</v>
      </c>
      <c r="H38" s="45">
        <f>I38/(Напряжение!C11*SQRT(3))</f>
        <v>8.036942824414103</v>
      </c>
      <c r="I38" s="45">
        <f>'[2]Ведомость'!U10</f>
        <v>149.4</v>
      </c>
      <c r="J38" s="45">
        <f>'[2]Ведомость'!V10</f>
        <v>50.8</v>
      </c>
      <c r="K38" s="45">
        <f>L38/(Напряжение!C11*SQRT(3))</f>
        <v>32.01866378240478</v>
      </c>
      <c r="L38" s="45">
        <f>'[2]Ведомость'!W10</f>
        <v>595.2</v>
      </c>
      <c r="M38" s="45">
        <f>'[2]Ведомость'!X10</f>
        <v>142.4</v>
      </c>
      <c r="O38" s="42">
        <f>A38</f>
        <v>40164.041666666664</v>
      </c>
      <c r="P38" s="45">
        <f>Q38/(Напряжение!C11*SQRT(3))</f>
        <v>27.15561404125997</v>
      </c>
      <c r="Q38" s="45">
        <f>'[2]Ведомость'!S10</f>
        <v>504.8</v>
      </c>
      <c r="R38" s="45">
        <f>'[2]Ведомость'!T10</f>
        <v>372</v>
      </c>
      <c r="S38" s="45">
        <f>T38/(Напряжение!H11*SQRT(3))</f>
        <v>15.51102916755682</v>
      </c>
      <c r="T38" s="45">
        <f>'[2]Ведомость'!BE10</f>
        <v>172.8</v>
      </c>
      <c r="U38" s="45">
        <f>'[2]Ведомость'!BF10</f>
        <v>122.4</v>
      </c>
      <c r="V38" s="45">
        <f>W38/(Напряжение!I11*SQRT(3))</f>
        <v>55.21164195250195</v>
      </c>
      <c r="W38" s="45">
        <f>'[2]Ведомость'!BG10</f>
        <v>619.2</v>
      </c>
      <c r="X38" s="45">
        <f>'[2]Ведомость'!BH10</f>
        <v>0</v>
      </c>
    </row>
    <row r="39" spans="1:24" s="46" customFormat="1" ht="15">
      <c r="A39" s="42">
        <f t="shared" si="1"/>
        <v>40163.083333333336</v>
      </c>
      <c r="B39" s="45">
        <f>C39/(Напряжение!C12*SQRT(3))</f>
        <v>0</v>
      </c>
      <c r="C39" s="45">
        <f>'[2]Ведомость'!O11</f>
        <v>0</v>
      </c>
      <c r="D39" s="45">
        <f>'[2]Ведомость'!P11</f>
        <v>0</v>
      </c>
      <c r="E39" s="45">
        <f>F39/(Напряжение!C12*SQRT(3))</f>
        <v>10.385650987791994</v>
      </c>
      <c r="F39" s="45">
        <f>'[2]Ведомость'!Q11</f>
        <v>194.2</v>
      </c>
      <c r="G39" s="45">
        <f>'[2]Ведомость'!R11</f>
        <v>77</v>
      </c>
      <c r="H39" s="45">
        <f>I39/(Напряжение!C12*SQRT(3))</f>
        <v>8.075351694936103</v>
      </c>
      <c r="I39" s="45">
        <f>'[2]Ведомость'!U11</f>
        <v>151</v>
      </c>
      <c r="J39" s="45">
        <f>'[2]Ведомость'!V11</f>
        <v>51.400000000000006</v>
      </c>
      <c r="K39" s="45">
        <f>L39/(Напряжение!C12*SQRT(3))</f>
        <v>33.19985650474392</v>
      </c>
      <c r="L39" s="45">
        <f>'[2]Ведомость'!W11</f>
        <v>620.8</v>
      </c>
      <c r="M39" s="45">
        <f>'[2]Ведомость'!X11</f>
        <v>140.8</v>
      </c>
      <c r="O39" s="42">
        <f aca="true" t="shared" si="2" ref="O39:O61">A39</f>
        <v>40163.083333333336</v>
      </c>
      <c r="P39" s="45">
        <f>Q39/(Напряжение!C12*SQRT(3))</f>
        <v>27.252974991651907</v>
      </c>
      <c r="Q39" s="45">
        <f>'[2]Ведомость'!S11</f>
        <v>509.6</v>
      </c>
      <c r="R39" s="45">
        <f>'[2]Ведомость'!T11</f>
        <v>380</v>
      </c>
      <c r="S39" s="45">
        <f>T39/(Напряжение!H12*SQRT(3))</f>
        <v>15.370778673151337</v>
      </c>
      <c r="T39" s="45">
        <f>'[2]Ведомость'!BE11</f>
        <v>172.8</v>
      </c>
      <c r="U39" s="45">
        <f>'[2]Ведомость'!BF11</f>
        <v>122.04</v>
      </c>
      <c r="V39" s="45">
        <f>W39/(Напряжение!I12*SQRT(3))</f>
        <v>54.77114037773183</v>
      </c>
      <c r="W39" s="45">
        <f>'[2]Ведомость'!BG11</f>
        <v>618.84</v>
      </c>
      <c r="X39" s="45">
        <f>'[2]Ведомость'!BH11</f>
        <v>0</v>
      </c>
    </row>
    <row r="40" spans="1:24" s="46" customFormat="1" ht="15">
      <c r="A40" s="42">
        <f t="shared" si="1"/>
        <v>40162.125</v>
      </c>
      <c r="B40" s="45">
        <f>C40/(Напряжение!C13*SQRT(3))</f>
        <v>0</v>
      </c>
      <c r="C40" s="45">
        <f>'[2]Ведомость'!O12</f>
        <v>0</v>
      </c>
      <c r="D40" s="45">
        <f>'[2]Ведомость'!P12</f>
        <v>0</v>
      </c>
      <c r="E40" s="45">
        <f>F40/(Напряжение!C13*SQRT(3))</f>
        <v>7.341138696347731</v>
      </c>
      <c r="F40" s="45">
        <f>'[2]Ведомость'!Q12</f>
        <v>137</v>
      </c>
      <c r="G40" s="45">
        <f>'[2]Ведомость'!R12</f>
        <v>66.19999999999999</v>
      </c>
      <c r="H40" s="45">
        <f>I40/(Напряжение!C13*SQRT(3))</f>
        <v>8.284233886535471</v>
      </c>
      <c r="I40" s="45">
        <f>'[2]Ведомость'!U12</f>
        <v>154.60000000000002</v>
      </c>
      <c r="J40" s="45">
        <f>'[2]Ведомость'!V12</f>
        <v>50.599999999999994</v>
      </c>
      <c r="K40" s="45">
        <f>L40/(Напряжение!C13*SQRT(3))</f>
        <v>36.26629685903755</v>
      </c>
      <c r="L40" s="45">
        <f>'[2]Ведомость'!W12</f>
        <v>676.8</v>
      </c>
      <c r="M40" s="45">
        <f>'[2]Ведомость'!X12</f>
        <v>144</v>
      </c>
      <c r="O40" s="42">
        <f t="shared" si="2"/>
        <v>40162.125</v>
      </c>
      <c r="P40" s="45">
        <f>Q40/(Напряжение!C13*SQRT(3))</f>
        <v>26.813910975564998</v>
      </c>
      <c r="Q40" s="45">
        <f>'[2]Ведомость'!S12</f>
        <v>500.4</v>
      </c>
      <c r="R40" s="45">
        <f>'[2]Ведомость'!T12</f>
        <v>368.8</v>
      </c>
      <c r="S40" s="45">
        <f>T40/(Напряжение!H13*SQRT(3))</f>
        <v>17.409476654821525</v>
      </c>
      <c r="T40" s="45">
        <f>'[2]Ведомость'!BE12</f>
        <v>195.12</v>
      </c>
      <c r="U40" s="45">
        <f>'[2]Ведомость'!BF12</f>
        <v>119.88</v>
      </c>
      <c r="V40" s="45">
        <f>W40/(Напряжение!I13*SQRT(3))</f>
        <v>54.78135282598495</v>
      </c>
      <c r="W40" s="45">
        <f>'[2]Ведомость'!BG12</f>
        <v>620.28</v>
      </c>
      <c r="X40" s="45">
        <f>'[2]Ведомость'!BH12</f>
        <v>0</v>
      </c>
    </row>
    <row r="41" spans="1:24" s="46" customFormat="1" ht="15" customHeight="1">
      <c r="A41" s="42">
        <f t="shared" si="1"/>
        <v>40161.1666666667</v>
      </c>
      <c r="B41" s="45">
        <f>C41/(Напряжение!C14*SQRT(3))</f>
        <v>0</v>
      </c>
      <c r="C41" s="45">
        <f>'[2]Ведомость'!O13</f>
        <v>0</v>
      </c>
      <c r="D41" s="45">
        <f>'[2]Ведомость'!P13</f>
        <v>0</v>
      </c>
      <c r="E41" s="45">
        <f>F41/(Напряжение!C14*SQRT(3))</f>
        <v>7.510008830161097</v>
      </c>
      <c r="F41" s="45">
        <f>'[2]Ведомость'!Q13</f>
        <v>140</v>
      </c>
      <c r="G41" s="45">
        <f>'[2]Ведомость'!R13</f>
        <v>66.6</v>
      </c>
      <c r="H41" s="45">
        <f>I41/(Напряжение!C14*SQRT(3))</f>
        <v>8.72233882702996</v>
      </c>
      <c r="I41" s="45">
        <f>'[2]Ведомость'!U13</f>
        <v>162.6</v>
      </c>
      <c r="J41" s="45">
        <f>'[2]Ведомость'!V13</f>
        <v>53</v>
      </c>
      <c r="K41" s="45">
        <f>L41/(Напряжение!C14*SQRT(3))</f>
        <v>36.90632910822025</v>
      </c>
      <c r="L41" s="45">
        <f>'[2]Ведомость'!W13</f>
        <v>688</v>
      </c>
      <c r="M41" s="45">
        <f>'[2]Ведомость'!X13</f>
        <v>145.6</v>
      </c>
      <c r="O41" s="42">
        <f t="shared" si="2"/>
        <v>40161.1666666667</v>
      </c>
      <c r="P41" s="45">
        <f>Q41/(Напряжение!C14*SQRT(3))</f>
        <v>26.95020311623525</v>
      </c>
      <c r="Q41" s="45">
        <f>'[2]Ведомость'!S13</f>
        <v>502.4</v>
      </c>
      <c r="R41" s="45">
        <f>'[2]Ведомость'!T13</f>
        <v>365.20000000000005</v>
      </c>
      <c r="S41" s="45">
        <f>T41/(Напряжение!H14*SQRT(3))</f>
        <v>19.96157512864171</v>
      </c>
      <c r="T41" s="45">
        <f>'[2]Ведомость'!BE13</f>
        <v>223.56</v>
      </c>
      <c r="U41" s="45">
        <f>'[2]Ведомость'!BF13</f>
        <v>118.44</v>
      </c>
      <c r="V41" s="45">
        <f>W41/(Напряжение!I14*SQRT(3))</f>
        <v>54.92608957376583</v>
      </c>
      <c r="W41" s="45">
        <f>'[2]Ведомость'!BG13</f>
        <v>620.28</v>
      </c>
      <c r="X41" s="45">
        <f>'[2]Ведомость'!BH13</f>
        <v>0</v>
      </c>
    </row>
    <row r="42" spans="1:24" s="46" customFormat="1" ht="15">
      <c r="A42" s="42">
        <f t="shared" si="1"/>
        <v>40160.2083333334</v>
      </c>
      <c r="B42" s="45">
        <f>C42/(Напряжение!C15*SQRT(3))</f>
        <v>0</v>
      </c>
      <c r="C42" s="45">
        <f>'[2]Ведомость'!O14</f>
        <v>0</v>
      </c>
      <c r="D42" s="45">
        <f>'[2]Ведомость'!P14</f>
        <v>0</v>
      </c>
      <c r="E42" s="45">
        <f>F42/(Напряжение!C15*SQRT(3))</f>
        <v>8.757149155388063</v>
      </c>
      <c r="F42" s="45">
        <f>'[2]Ведомость'!Q14</f>
        <v>162.4</v>
      </c>
      <c r="G42" s="45">
        <f>'[2]Ведомость'!R14</f>
        <v>79.6</v>
      </c>
      <c r="H42" s="45">
        <f>I42/(Напряжение!C15*SQRT(3))</f>
        <v>9.684630469874978</v>
      </c>
      <c r="I42" s="45">
        <f>'[2]Ведомость'!U14</f>
        <v>179.60000000000002</v>
      </c>
      <c r="J42" s="45">
        <f>'[2]Ведомость'!V14</f>
        <v>60</v>
      </c>
      <c r="K42" s="45">
        <f>L42/(Напряжение!C15*SQRT(3))</f>
        <v>35.20115128471261</v>
      </c>
      <c r="L42" s="45">
        <f>'[2]Ведомость'!W14</f>
        <v>652.8</v>
      </c>
      <c r="M42" s="45">
        <f>'[2]Ведомость'!X14</f>
        <v>147.2</v>
      </c>
      <c r="O42" s="42">
        <f t="shared" si="2"/>
        <v>40160.2083333334</v>
      </c>
      <c r="P42" s="45">
        <f>Q42/(Напряжение!C15*SQRT(3))</f>
        <v>27.1989287806511</v>
      </c>
      <c r="Q42" s="45">
        <f>'[2]Ведомость'!S14</f>
        <v>504.4</v>
      </c>
      <c r="R42" s="45">
        <f>'[2]Ведомость'!T14</f>
        <v>363.6</v>
      </c>
      <c r="S42" s="45">
        <f>T42/(Напряжение!H15*SQRT(3))</f>
        <v>20.783681631492076</v>
      </c>
      <c r="T42" s="45">
        <f>'[2]Ведомость'!BE14</f>
        <v>231.48000000000002</v>
      </c>
      <c r="U42" s="45">
        <f>'[2]Ведомость'!BF14</f>
        <v>123.47999999999999</v>
      </c>
      <c r="V42" s="45">
        <f>W42/(Напряжение!I15*SQRT(3))</f>
        <v>55.15726354785657</v>
      </c>
      <c r="W42" s="45">
        <f>'[2]Ведомость'!BG14</f>
        <v>622.08</v>
      </c>
      <c r="X42" s="45">
        <f>'[2]Ведомость'!BH14</f>
        <v>0</v>
      </c>
    </row>
    <row r="43" spans="1:24" s="46" customFormat="1" ht="15" customHeight="1">
      <c r="A43" s="42">
        <f t="shared" si="1"/>
        <v>40159.25</v>
      </c>
      <c r="B43" s="45">
        <f>C43/(Напряжение!C16*SQRT(3))</f>
        <v>0</v>
      </c>
      <c r="C43" s="45">
        <f>'[2]Ведомость'!O15</f>
        <v>0</v>
      </c>
      <c r="D43" s="45">
        <f>'[2]Ведомость'!P15</f>
        <v>0</v>
      </c>
      <c r="E43" s="45">
        <f>F43/(Напряжение!C16*SQRT(3))</f>
        <v>13.671699592676521</v>
      </c>
      <c r="F43" s="45">
        <f>'[2]Ведомость'!Q15</f>
        <v>252.4</v>
      </c>
      <c r="G43" s="45">
        <f>'[2]Ведомость'!R15</f>
        <v>144.6</v>
      </c>
      <c r="H43" s="45">
        <f>I43/(Напряжение!C16*SQRT(3))</f>
        <v>10.800859345402925</v>
      </c>
      <c r="I43" s="45">
        <f>'[2]Ведомость'!U15</f>
        <v>199.4</v>
      </c>
      <c r="J43" s="45">
        <f>'[2]Ведомость'!V15</f>
        <v>75</v>
      </c>
      <c r="K43" s="45">
        <f>L43/(Напряжение!C16*SQRT(3))</f>
        <v>34.75341703114602</v>
      </c>
      <c r="L43" s="45">
        <f>'[2]Ведомость'!W15</f>
        <v>641.6</v>
      </c>
      <c r="M43" s="45">
        <f>'[2]Ведомость'!X15</f>
        <v>148.8</v>
      </c>
      <c r="O43" s="42">
        <f t="shared" si="2"/>
        <v>40159.25</v>
      </c>
      <c r="P43" s="45">
        <f>Q43/(Напряжение!C16*SQRT(3))</f>
        <v>24.635059329434554</v>
      </c>
      <c r="Q43" s="45">
        <f>'[2]Ведомость'!S15</f>
        <v>454.8</v>
      </c>
      <c r="R43" s="45">
        <f>'[2]Ведомость'!T15</f>
        <v>346.79999999999995</v>
      </c>
      <c r="S43" s="45">
        <f>T43/(Напряжение!H16*SQRT(3))</f>
        <v>22.402902492629543</v>
      </c>
      <c r="T43" s="45">
        <f>'[2]Ведомость'!BE15</f>
        <v>248.4</v>
      </c>
      <c r="U43" s="45">
        <f>'[2]Ведомость'!BF15</f>
        <v>126.36</v>
      </c>
      <c r="V43" s="45">
        <f>W43/(Напряжение!I16*SQRT(3))</f>
        <v>55.47815614410781</v>
      </c>
      <c r="W43" s="45">
        <f>'[2]Ведомость'!BG15</f>
        <v>622.8</v>
      </c>
      <c r="X43" s="45">
        <f>'[2]Ведомость'!BH15</f>
        <v>0</v>
      </c>
    </row>
    <row r="44" spans="1:24" s="46" customFormat="1" ht="15">
      <c r="A44" s="42">
        <f t="shared" si="1"/>
        <v>40158.2916666667</v>
      </c>
      <c r="B44" s="45">
        <f>C44/(Напряжение!C17*SQRT(3))</f>
        <v>0</v>
      </c>
      <c r="C44" s="45">
        <f>'[2]Ведомость'!O16</f>
        <v>0</v>
      </c>
      <c r="D44" s="45">
        <f>'[2]Ведомость'!P16</f>
        <v>0</v>
      </c>
      <c r="E44" s="45">
        <f>F44/(Напряжение!C17*SQRT(3))</f>
        <v>21.03053634960895</v>
      </c>
      <c r="F44" s="45">
        <f>'[2]Ведомость'!Q16</f>
        <v>388.4</v>
      </c>
      <c r="G44" s="45">
        <f>'[2]Ведомость'!R16</f>
        <v>204</v>
      </c>
      <c r="H44" s="45">
        <f>I44/(Напряжение!C17*SQRT(3))</f>
        <v>9.930484980737079</v>
      </c>
      <c r="I44" s="45">
        <f>'[2]Ведомость'!U16</f>
        <v>183.4</v>
      </c>
      <c r="J44" s="45">
        <f>'[2]Ведомость'!V16</f>
        <v>55.400000000000006</v>
      </c>
      <c r="K44" s="45">
        <f>L44/(Напряжение!C17*SQRT(3))</f>
        <v>34.48054981315906</v>
      </c>
      <c r="L44" s="45">
        <f>'[2]Ведомость'!W16</f>
        <v>636.8</v>
      </c>
      <c r="M44" s="45">
        <f>'[2]Ведомость'!X16</f>
        <v>139.2</v>
      </c>
      <c r="O44" s="42">
        <f t="shared" si="2"/>
        <v>40158.2916666667</v>
      </c>
      <c r="P44" s="45">
        <f>Q44/(Напряжение!C17*SQRT(3))</f>
        <v>21.723612727762905</v>
      </c>
      <c r="Q44" s="45">
        <f>'[2]Ведомость'!S16</f>
        <v>401.20000000000005</v>
      </c>
      <c r="R44" s="45">
        <f>'[2]Ведомость'!T16</f>
        <v>300</v>
      </c>
      <c r="S44" s="45">
        <f>T44/(Напряжение!H17*SQRT(3))</f>
        <v>21.018443035045877</v>
      </c>
      <c r="T44" s="45">
        <f>'[2]Ведомость'!BE16</f>
        <v>233.28</v>
      </c>
      <c r="U44" s="45">
        <f>'[2]Ведомость'!BF16</f>
        <v>115.2</v>
      </c>
      <c r="V44" s="45">
        <f>W44/(Напряжение!I17*SQRT(3))</f>
        <v>55.63794148539707</v>
      </c>
      <c r="W44" s="45">
        <f>'[2]Ведомость'!BG16</f>
        <v>623.52</v>
      </c>
      <c r="X44" s="45">
        <f>'[2]Ведомость'!BH16</f>
        <v>0</v>
      </c>
    </row>
    <row r="45" spans="1:24" s="46" customFormat="1" ht="15" customHeight="1">
      <c r="A45" s="42">
        <f t="shared" si="1"/>
        <v>40157.3333333334</v>
      </c>
      <c r="B45" s="45">
        <f>C45/(Напряжение!C18*SQRT(3))</f>
        <v>0</v>
      </c>
      <c r="C45" s="45">
        <f>'[2]Ведомость'!O17</f>
        <v>0</v>
      </c>
      <c r="D45" s="45">
        <f>'[2]Ведомость'!P17</f>
        <v>0</v>
      </c>
      <c r="E45" s="45">
        <f>F45/(Напряжение!C18*SQRT(3))</f>
        <v>22.712101949640072</v>
      </c>
      <c r="F45" s="45">
        <f>'[2]Ведомость'!Q17</f>
        <v>418.2</v>
      </c>
      <c r="G45" s="45">
        <f>'[2]Ведомость'!R17</f>
        <v>192.4</v>
      </c>
      <c r="H45" s="45">
        <f>I45/(Напряжение!C18*SQRT(3))</f>
        <v>9.91685752272663</v>
      </c>
      <c r="I45" s="45">
        <f>'[2]Ведомость'!U17</f>
        <v>182.6</v>
      </c>
      <c r="J45" s="45">
        <f>'[2]Ведомость'!V17</f>
        <v>52.599999999999994</v>
      </c>
      <c r="K45" s="45">
        <f>L45/(Напряжение!C18*SQRT(3))</f>
        <v>34.236511403761604</v>
      </c>
      <c r="L45" s="45">
        <f>'[2]Ведомость'!W17</f>
        <v>630.4000000000001</v>
      </c>
      <c r="M45" s="45">
        <f>'[2]Ведомость'!X17</f>
        <v>144</v>
      </c>
      <c r="O45" s="42">
        <f t="shared" si="2"/>
        <v>40157.3333333334</v>
      </c>
      <c r="P45" s="45">
        <f>Q45/(Напряжение!C18*SQRT(3))</f>
        <v>21.680227399082536</v>
      </c>
      <c r="Q45" s="45">
        <f>'[2]Ведомость'!S17</f>
        <v>399.2</v>
      </c>
      <c r="R45" s="45">
        <f>'[2]Ведомость'!T17</f>
        <v>297.6</v>
      </c>
      <c r="S45" s="45">
        <f>T45/(Напряжение!H18*SQRT(3))</f>
        <v>20.955753748200138</v>
      </c>
      <c r="T45" s="45">
        <f>'[2]Ведомость'!BE17</f>
        <v>231.84</v>
      </c>
      <c r="U45" s="45">
        <f>'[2]Ведомость'!BF17</f>
        <v>110.52000000000001</v>
      </c>
      <c r="V45" s="45">
        <f>W45/(Напряжение!I18*SQRT(3))</f>
        <v>55.91588688272955</v>
      </c>
      <c r="W45" s="45">
        <f>'[2]Ведомость'!BG17</f>
        <v>625.3199999999999</v>
      </c>
      <c r="X45" s="45">
        <f>'[2]Ведомость'!BH17</f>
        <v>0</v>
      </c>
    </row>
    <row r="46" spans="1:24" s="46" customFormat="1" ht="15">
      <c r="A46" s="42">
        <f t="shared" si="1"/>
        <v>40156.375</v>
      </c>
      <c r="B46" s="45">
        <f>C46/(Напряжение!C19*SQRT(3))</f>
        <v>0</v>
      </c>
      <c r="C46" s="45">
        <f>'[2]Ведомость'!O18</f>
        <v>0</v>
      </c>
      <c r="D46" s="45">
        <f>'[2]Ведомость'!P18</f>
        <v>0</v>
      </c>
      <c r="E46" s="45">
        <f>F46/(Напряжение!C19*SQRT(3))</f>
        <v>15.55587233364157</v>
      </c>
      <c r="F46" s="45">
        <f>'[2]Ведомость'!Q18</f>
        <v>285.8</v>
      </c>
      <c r="G46" s="45">
        <f>'[2]Ведомость'!R18</f>
        <v>125.4</v>
      </c>
      <c r="H46" s="45">
        <f>I46/(Напряжение!C19*SQRT(3))</f>
        <v>9.307397372472737</v>
      </c>
      <c r="I46" s="45">
        <f>'[2]Ведомость'!U18</f>
        <v>171</v>
      </c>
      <c r="J46" s="45">
        <f>'[2]Ведомость'!V18</f>
        <v>38.6</v>
      </c>
      <c r="K46" s="45">
        <f>L46/(Напряжение!C19*SQRT(3))</f>
        <v>33.70257574874339</v>
      </c>
      <c r="L46" s="45">
        <f>'[2]Ведомость'!W18</f>
        <v>619.2</v>
      </c>
      <c r="M46" s="45">
        <f>'[2]Ведомость'!X18</f>
        <v>137.6</v>
      </c>
      <c r="O46" s="42">
        <f t="shared" si="2"/>
        <v>40156.375</v>
      </c>
      <c r="P46" s="45">
        <f>Q46/(Напряжение!C19*SQRT(3))</f>
        <v>21.488657793287935</v>
      </c>
      <c r="Q46" s="45">
        <f>'[2]Ведомость'!S18</f>
        <v>394.8</v>
      </c>
      <c r="R46" s="45">
        <f>'[2]Ведомость'!T18</f>
        <v>299.2</v>
      </c>
      <c r="S46" s="45">
        <f>T46/(Напряжение!H19*SQRT(3))</f>
        <v>20.123112505403732</v>
      </c>
      <c r="T46" s="45">
        <f>'[2]Ведомость'!BE18</f>
        <v>221.76</v>
      </c>
      <c r="U46" s="45">
        <f>'[2]Ведомость'!BF18</f>
        <v>107.64</v>
      </c>
      <c r="V46" s="45">
        <f>W46/(Напряжение!I19*SQRT(3))</f>
        <v>55.933809866263864</v>
      </c>
      <c r="W46" s="45">
        <f>'[2]Ведомость'!BG18</f>
        <v>624.24</v>
      </c>
      <c r="X46" s="45">
        <f>'[2]Ведомость'!BH18</f>
        <v>0</v>
      </c>
    </row>
    <row r="47" spans="1:24" s="46" customFormat="1" ht="15" customHeight="1">
      <c r="A47" s="42">
        <f t="shared" si="1"/>
        <v>40155.4166666667</v>
      </c>
      <c r="B47" s="45">
        <f>C47/(Напряжение!C20*SQRT(3))</f>
        <v>0</v>
      </c>
      <c r="C47" s="45">
        <f>'[2]Ведомость'!O19</f>
        <v>0</v>
      </c>
      <c r="D47" s="45">
        <f>'[2]Ведомость'!P19</f>
        <v>0</v>
      </c>
      <c r="E47" s="45">
        <f>F47/(Напряжение!C20*SQRT(3))</f>
        <v>27.964767440955455</v>
      </c>
      <c r="F47" s="45">
        <f>'[2]Ведомость'!Q19</f>
        <v>513.8</v>
      </c>
      <c r="G47" s="45">
        <f>'[2]Ведомость'!R19</f>
        <v>236.6</v>
      </c>
      <c r="H47" s="45">
        <f>I47/(Напряжение!C20*SQRT(3))</f>
        <v>9.524784550734148</v>
      </c>
      <c r="I47" s="45">
        <f>'[2]Ведомость'!U19</f>
        <v>175</v>
      </c>
      <c r="J47" s="45">
        <f>'[2]Ведомость'!V19</f>
        <v>43.4</v>
      </c>
      <c r="K47" s="45">
        <f>L47/(Напряжение!C20*SQRT(3))</f>
        <v>33.61432536304805</v>
      </c>
      <c r="L47" s="45">
        <f>'[2]Ведомость'!W19</f>
        <v>617.5999999999999</v>
      </c>
      <c r="M47" s="45">
        <f>'[2]Ведомость'!X19</f>
        <v>142.4</v>
      </c>
      <c r="O47" s="42">
        <f t="shared" si="2"/>
        <v>40155.4166666667</v>
      </c>
      <c r="P47" s="45">
        <f>Q47/(Напряжение!C20*SQRT(3))</f>
        <v>21.466143010340275</v>
      </c>
      <c r="Q47" s="45">
        <f>'[2]Ведомость'!S19</f>
        <v>394.4</v>
      </c>
      <c r="R47" s="45">
        <f>'[2]Ведомость'!T19</f>
        <v>299.2</v>
      </c>
      <c r="S47" s="45">
        <f>T47/(Напряжение!H20*SQRT(3))</f>
        <v>19.263581771306086</v>
      </c>
      <c r="T47" s="45">
        <f>'[2]Ведомость'!BE19</f>
        <v>212.76</v>
      </c>
      <c r="U47" s="45">
        <f>'[2]Ведомость'!BF19</f>
        <v>107.64</v>
      </c>
      <c r="V47" s="45">
        <f>W47/(Напряжение!I20*SQRT(3))</f>
        <v>55.812466393517234</v>
      </c>
      <c r="W47" s="45">
        <f>'[2]Ведомость'!BG19</f>
        <v>624.24</v>
      </c>
      <c r="X47" s="45">
        <f>'[2]Ведомость'!BH19</f>
        <v>0</v>
      </c>
    </row>
    <row r="48" spans="1:24" s="46" customFormat="1" ht="15">
      <c r="A48" s="42">
        <f t="shared" si="1"/>
        <v>40154.4583333334</v>
      </c>
      <c r="B48" s="45">
        <f>C48/(Напряжение!C21*SQRT(3))</f>
        <v>0</v>
      </c>
      <c r="C48" s="45">
        <f>'[2]Ведомость'!O20</f>
        <v>0</v>
      </c>
      <c r="D48" s="45">
        <f>'[2]Ведомость'!P20</f>
        <v>0</v>
      </c>
      <c r="E48" s="45">
        <f>F48/(Напряжение!C21*SQRT(3))</f>
        <v>17.78981512954685</v>
      </c>
      <c r="F48" s="45">
        <f>'[2]Ведомость'!Q20</f>
        <v>327</v>
      </c>
      <c r="G48" s="45">
        <f>'[2]Ведомость'!R20</f>
        <v>190</v>
      </c>
      <c r="H48" s="45">
        <f>I48/(Напряжение!C21*SQRT(3))</f>
        <v>10.042813067016356</v>
      </c>
      <c r="I48" s="45">
        <f>'[2]Ведомость'!U20</f>
        <v>184.6</v>
      </c>
      <c r="J48" s="45">
        <f>'[2]Ведомость'!V20</f>
        <v>53.8</v>
      </c>
      <c r="K48" s="45">
        <f>L48/(Напряжение!C21*SQRT(3))</f>
        <v>34.20867202892678</v>
      </c>
      <c r="L48" s="45">
        <f>'[2]Ведомость'!W20</f>
        <v>628.8</v>
      </c>
      <c r="M48" s="45">
        <f>'[2]Ведомость'!X20</f>
        <v>140.8</v>
      </c>
      <c r="O48" s="42">
        <f t="shared" si="2"/>
        <v>40154.4583333334</v>
      </c>
      <c r="P48" s="45">
        <f>Q48/(Напряжение!C21*SQRT(3))</f>
        <v>18.975802804849973</v>
      </c>
      <c r="Q48" s="45">
        <f>'[2]Ведомость'!S20</f>
        <v>348.8</v>
      </c>
      <c r="R48" s="45">
        <f>'[2]Ведомость'!T20</f>
        <v>236</v>
      </c>
      <c r="S48" s="45">
        <f>T48/(Напряжение!H21*SQRT(3))</f>
        <v>19.01157876042047</v>
      </c>
      <c r="T48" s="45">
        <f>'[2]Ведомость'!BE20</f>
        <v>210.24</v>
      </c>
      <c r="U48" s="45">
        <f>'[2]Ведомость'!BF20</f>
        <v>108.36</v>
      </c>
      <c r="V48" s="45">
        <f>W48/(Напряжение!I21*SQRT(3))</f>
        <v>55.758887777208564</v>
      </c>
      <c r="W48" s="45">
        <f>'[2]Ведомость'!BG20</f>
        <v>624.96</v>
      </c>
      <c r="X48" s="45">
        <f>'[2]Ведомость'!BH20</f>
        <v>0.72</v>
      </c>
    </row>
    <row r="49" spans="1:24" s="46" customFormat="1" ht="15" customHeight="1">
      <c r="A49" s="42">
        <f t="shared" si="1"/>
        <v>40153.5000000001</v>
      </c>
      <c r="B49" s="45">
        <f>C49/(Напряжение!C22*SQRT(3))</f>
        <v>0</v>
      </c>
      <c r="C49" s="45">
        <f>'[2]Ведомость'!O21</f>
        <v>0</v>
      </c>
      <c r="D49" s="45">
        <f>'[2]Ведомость'!P21</f>
        <v>0</v>
      </c>
      <c r="E49" s="45">
        <f>F49/(Напряжение!C22*SQRT(3))</f>
        <v>23.785314017059108</v>
      </c>
      <c r="F49" s="45">
        <f>'[2]Ведомость'!Q21</f>
        <v>436.8</v>
      </c>
      <c r="G49" s="45">
        <f>'[2]Ведомость'!R21</f>
        <v>258.2</v>
      </c>
      <c r="H49" s="45">
        <f>I49/(Напряжение!C22*SQRT(3))</f>
        <v>9.594716872266059</v>
      </c>
      <c r="I49" s="45">
        <f>'[2]Ведомость'!U21</f>
        <v>176.2</v>
      </c>
      <c r="J49" s="45">
        <f>'[2]Ведомость'!V21</f>
        <v>45.4</v>
      </c>
      <c r="K49" s="45">
        <f>L49/(Напряжение!C22*SQRT(3))</f>
        <v>34.06614571674033</v>
      </c>
      <c r="L49" s="45">
        <f>'[2]Ведомость'!W21</f>
        <v>625.6</v>
      </c>
      <c r="M49" s="45">
        <f>'[2]Ведомость'!X21</f>
        <v>137.60000000000002</v>
      </c>
      <c r="O49" s="42">
        <f t="shared" si="2"/>
        <v>40153.5000000001</v>
      </c>
      <c r="P49" s="45">
        <f>Q49/(Напряжение!C22*SQRT(3))</f>
        <v>19.69040647566065</v>
      </c>
      <c r="Q49" s="45">
        <f>'[2]Ведомость'!S21</f>
        <v>361.6</v>
      </c>
      <c r="R49" s="45">
        <f>'[2]Ведомость'!T21</f>
        <v>229.2</v>
      </c>
      <c r="S49" s="45">
        <f>T49/(Напряжение!H22*SQRT(3))</f>
        <v>17.699841803611722</v>
      </c>
      <c r="T49" s="45">
        <f>'[2]Ведомость'!BE21</f>
        <v>196.56</v>
      </c>
      <c r="U49" s="45">
        <f>'[2]Ведомость'!BF21</f>
        <v>106.56</v>
      </c>
      <c r="V49" s="45">
        <f>W49/(Напряжение!I22*SQRT(3))</f>
        <v>55.74534467590304</v>
      </c>
      <c r="W49" s="45">
        <f>'[2]Ведомость'!BG21</f>
        <v>624.96</v>
      </c>
      <c r="X49" s="45">
        <f>'[2]Ведомость'!BH21</f>
        <v>0</v>
      </c>
    </row>
    <row r="50" spans="1:24" s="46" customFormat="1" ht="15">
      <c r="A50" s="42">
        <f t="shared" si="1"/>
        <v>40152.5416666667</v>
      </c>
      <c r="B50" s="45">
        <f>C50/(Напряжение!C23*SQRT(3))</f>
        <v>0</v>
      </c>
      <c r="C50" s="45">
        <f>'[2]Ведомость'!O22</f>
        <v>0</v>
      </c>
      <c r="D50" s="45">
        <f>'[2]Ведомость'!P22</f>
        <v>0</v>
      </c>
      <c r="E50" s="45">
        <f>F50/(Напряжение!C23*SQRT(3))</f>
        <v>19.906200721762765</v>
      </c>
      <c r="F50" s="45">
        <f>'[2]Ведомость'!Q22</f>
        <v>366.4</v>
      </c>
      <c r="G50" s="45">
        <f>'[2]Ведомость'!R22</f>
        <v>200.4</v>
      </c>
      <c r="H50" s="45">
        <f>I50/(Напряжение!C23*SQRT(3))</f>
        <v>9.301150555583474</v>
      </c>
      <c r="I50" s="45">
        <f>'[2]Ведомость'!U22</f>
        <v>171.2</v>
      </c>
      <c r="J50" s="45">
        <f>'[2]Ведомость'!V22</f>
        <v>40</v>
      </c>
      <c r="K50" s="45">
        <f>L50/(Напряжение!C23*SQRT(3))</f>
        <v>36.24840917456364</v>
      </c>
      <c r="L50" s="45">
        <f>'[2]Ведомость'!W22</f>
        <v>667.2</v>
      </c>
      <c r="M50" s="45">
        <f>'[2]Ведомость'!X22</f>
        <v>142.4</v>
      </c>
      <c r="O50" s="42">
        <f t="shared" si="2"/>
        <v>40152.5416666667</v>
      </c>
      <c r="P50" s="45">
        <f>Q50/(Напряжение!C23*SQRT(3))</f>
        <v>19.75407910052659</v>
      </c>
      <c r="Q50" s="45">
        <f>'[2]Ведомость'!S22</f>
        <v>363.6</v>
      </c>
      <c r="R50" s="45">
        <f>'[2]Ведомость'!T22</f>
        <v>230.8</v>
      </c>
      <c r="S50" s="45">
        <f>T50/(Напряжение!H23*SQRT(3))</f>
        <v>17.696185127541927</v>
      </c>
      <c r="T50" s="45">
        <f>'[2]Ведомость'!BE22</f>
        <v>195.84</v>
      </c>
      <c r="U50" s="45">
        <f>'[2]Ведомость'!BF22</f>
        <v>105.84</v>
      </c>
      <c r="V50" s="45">
        <f>W50/(Напряжение!I23*SQRT(3))</f>
        <v>55.879903581251156</v>
      </c>
      <c r="W50" s="45">
        <f>'[2]Ведомость'!BG22</f>
        <v>623.16</v>
      </c>
      <c r="X50" s="45">
        <f>'[2]Ведомость'!BH22</f>
        <v>0</v>
      </c>
    </row>
    <row r="51" spans="1:24" s="46" customFormat="1" ht="15" customHeight="1">
      <c r="A51" s="42">
        <f t="shared" si="1"/>
        <v>40151.5833333334</v>
      </c>
      <c r="B51" s="45">
        <f>C51/(Напряжение!C24*SQRT(3))</f>
        <v>0</v>
      </c>
      <c r="C51" s="45">
        <f>'[2]Ведомость'!O23</f>
        <v>0</v>
      </c>
      <c r="D51" s="45">
        <f>'[2]Ведомость'!P23</f>
        <v>0</v>
      </c>
      <c r="E51" s="45">
        <f>F51/(Напряжение!C24*SQRT(3))</f>
        <v>18.644525604387937</v>
      </c>
      <c r="F51" s="45">
        <f>'[2]Ведомость'!Q23</f>
        <v>343.2</v>
      </c>
      <c r="G51" s="45">
        <f>'[2]Ведомость'!R23</f>
        <v>144.4</v>
      </c>
      <c r="H51" s="45">
        <f>I51/(Напряжение!C24*SQRT(3))</f>
        <v>8.572570339080468</v>
      </c>
      <c r="I51" s="45">
        <f>'[2]Ведомость'!U23</f>
        <v>157.8</v>
      </c>
      <c r="J51" s="45">
        <f>'[2]Ведомость'!V23</f>
        <v>39.4</v>
      </c>
      <c r="K51" s="45">
        <f>L51/(Напряжение!C24*SQRT(3))</f>
        <v>37.289051208775874</v>
      </c>
      <c r="L51" s="45">
        <f>'[2]Ведомость'!W23</f>
        <v>686.4</v>
      </c>
      <c r="M51" s="45">
        <f>'[2]Ведомость'!X23</f>
        <v>139.2</v>
      </c>
      <c r="O51" s="42">
        <f t="shared" si="2"/>
        <v>40151.5833333334</v>
      </c>
      <c r="P51" s="45">
        <f>Q51/(Напряжение!C24*SQRT(3))</f>
        <v>19.731036420494462</v>
      </c>
      <c r="Q51" s="45">
        <f>'[2]Ведомость'!S23</f>
        <v>363.20000000000005</v>
      </c>
      <c r="R51" s="45">
        <f>'[2]Ведомость'!T23</f>
        <v>230.8</v>
      </c>
      <c r="S51" s="45">
        <f>T51/(Напряжение!H24*SQRT(3))</f>
        <v>17.633246401440648</v>
      </c>
      <c r="T51" s="45">
        <f>'[2]Ведомость'!BE23</f>
        <v>194.76</v>
      </c>
      <c r="U51" s="45">
        <f>'[2]Ведомость'!BF23</f>
        <v>108</v>
      </c>
      <c r="V51" s="45">
        <f>W51/(Напряжение!I24*SQRT(3))</f>
        <v>55.83981546587974</v>
      </c>
      <c r="W51" s="45">
        <f>'[2]Ведомость'!BG23</f>
        <v>623.16</v>
      </c>
      <c r="X51" s="45">
        <f>'[2]Ведомость'!BH23</f>
        <v>0</v>
      </c>
    </row>
    <row r="52" spans="1:24" s="46" customFormat="1" ht="15">
      <c r="A52" s="42">
        <f t="shared" si="1"/>
        <v>40150.6250000001</v>
      </c>
      <c r="B52" s="45">
        <f>C52/(Напряжение!C25*SQRT(3))</f>
        <v>0</v>
      </c>
      <c r="C52" s="45">
        <f>'[2]Ведомость'!O24</f>
        <v>0</v>
      </c>
      <c r="D52" s="45">
        <f>'[2]Ведомость'!P24</f>
        <v>0</v>
      </c>
      <c r="E52" s="45">
        <f>F52/(Напряжение!C25*SQRT(3))</f>
        <v>18.739876248454735</v>
      </c>
      <c r="F52" s="45">
        <f>'[2]Ведомость'!Q24</f>
        <v>345.4</v>
      </c>
      <c r="G52" s="45">
        <f>'[2]Ведомость'!R24</f>
        <v>127.6</v>
      </c>
      <c r="H52" s="45">
        <f>I52/(Напряжение!C25*SQRT(3))</f>
        <v>9.364512566541075</v>
      </c>
      <c r="I52" s="45">
        <f>'[2]Ведомость'!U24</f>
        <v>172.6</v>
      </c>
      <c r="J52" s="45">
        <f>'[2]Ведомость'!V24</f>
        <v>56.8</v>
      </c>
      <c r="K52" s="45">
        <f>L52/(Напряжение!C25*SQRT(3))</f>
        <v>43.40446149034102</v>
      </c>
      <c r="L52" s="45">
        <f>'[2]Ведомость'!W24</f>
        <v>800</v>
      </c>
      <c r="M52" s="45">
        <f>'[2]Ведомость'!X24</f>
        <v>158.4</v>
      </c>
      <c r="O52" s="42">
        <f t="shared" si="2"/>
        <v>40150.6250000001</v>
      </c>
      <c r="P52" s="45">
        <f>Q52/(Напряжение!C25*SQRT(3))</f>
        <v>19.68392328586965</v>
      </c>
      <c r="Q52" s="45">
        <f>'[2]Ведомость'!S24</f>
        <v>362.79999999999995</v>
      </c>
      <c r="R52" s="45">
        <f>'[2]Ведомость'!T24</f>
        <v>229.2</v>
      </c>
      <c r="S52" s="45">
        <f>T52/(Напряжение!H25*SQRT(3))</f>
        <v>20.112019986590184</v>
      </c>
      <c r="T52" s="45">
        <f>'[2]Ведомость'!BE24</f>
        <v>223.2</v>
      </c>
      <c r="U52" s="45">
        <f>'[2]Ведомость'!BF24</f>
        <v>119.16</v>
      </c>
      <c r="V52" s="45">
        <f>W52/(Напряжение!I25*SQRT(3))</f>
        <v>55.83482931468396</v>
      </c>
      <c r="W52" s="45">
        <f>'[2]Ведомость'!BG24</f>
        <v>622.8</v>
      </c>
      <c r="X52" s="45">
        <f>'[2]Ведомость'!BH24</f>
        <v>0</v>
      </c>
    </row>
    <row r="53" spans="1:24" s="46" customFormat="1" ht="15" customHeight="1">
      <c r="A53" s="42">
        <f t="shared" si="1"/>
        <v>40149.6666666667</v>
      </c>
      <c r="B53" s="45">
        <f>C53/(Напряжение!C26*SQRT(3))</f>
        <v>0</v>
      </c>
      <c r="C53" s="45">
        <f>'[2]Ведомость'!O25</f>
        <v>0</v>
      </c>
      <c r="D53" s="45">
        <f>'[2]Ведомость'!P25</f>
        <v>0</v>
      </c>
      <c r="E53" s="45">
        <f>F53/(Напряжение!C26*SQRT(3))</f>
        <v>13.966265486415713</v>
      </c>
      <c r="F53" s="45">
        <f>'[2]Ведомость'!Q25</f>
        <v>256.8</v>
      </c>
      <c r="G53" s="45">
        <f>'[2]Ведомость'!R25</f>
        <v>122.6</v>
      </c>
      <c r="H53" s="45">
        <f>I53/(Напряжение!C26*SQRT(3))</f>
        <v>9.365229426638573</v>
      </c>
      <c r="I53" s="45">
        <f>'[2]Ведомость'!U25</f>
        <v>172.2</v>
      </c>
      <c r="J53" s="45">
        <f>'[2]Ведомость'!V25</f>
        <v>55</v>
      </c>
      <c r="K53" s="45">
        <f>L53/(Напряжение!C26*SQRT(3))</f>
        <v>44.900890909598175</v>
      </c>
      <c r="L53" s="45">
        <f>'[2]Ведомость'!W25</f>
        <v>825.5999999999999</v>
      </c>
      <c r="M53" s="45">
        <f>'[2]Ведомость'!X25</f>
        <v>161.6</v>
      </c>
      <c r="O53" s="42">
        <f t="shared" si="2"/>
        <v>40149.6666666667</v>
      </c>
      <c r="P53" s="45">
        <f>Q53/(Напряжение!C26*SQRT(3))</f>
        <v>21.210449920958443</v>
      </c>
      <c r="Q53" s="45">
        <f>'[2]Ведомость'!S25</f>
        <v>390</v>
      </c>
      <c r="R53" s="45">
        <f>'[2]Ведомость'!T25</f>
        <v>281.6</v>
      </c>
      <c r="S53" s="45">
        <f>T53/(Напряжение!H26*SQRT(3))</f>
        <v>21.215243605847974</v>
      </c>
      <c r="T53" s="45">
        <f>'[2]Ведомость'!BE25</f>
        <v>234</v>
      </c>
      <c r="U53" s="45">
        <f>'[2]Ведомость'!BF25</f>
        <v>118.08</v>
      </c>
      <c r="V53" s="45">
        <f>W53/(Напряжение!I26*SQRT(3))</f>
        <v>55.58392434141778</v>
      </c>
      <c r="W53" s="45">
        <f>'[2]Ведомость'!BG25</f>
        <v>621</v>
      </c>
      <c r="X53" s="45">
        <f>'[2]Ведомость'!BH25</f>
        <v>0</v>
      </c>
    </row>
    <row r="54" spans="1:24" s="46" customFormat="1" ht="15">
      <c r="A54" s="42">
        <f t="shared" si="1"/>
        <v>40148.7083333334</v>
      </c>
      <c r="B54" s="45">
        <f>C54/(Напряжение!C27*SQRT(3))</f>
        <v>0</v>
      </c>
      <c r="C54" s="45">
        <f>'[2]Ведомость'!O26</f>
        <v>0</v>
      </c>
      <c r="D54" s="45">
        <f>'[2]Ведомость'!P26</f>
        <v>0</v>
      </c>
      <c r="E54" s="45">
        <f>F54/(Напряжение!C27*SQRT(3))</f>
        <v>22.74222074730021</v>
      </c>
      <c r="F54" s="45">
        <f>'[2]Ведомость'!Q26</f>
        <v>416.8</v>
      </c>
      <c r="G54" s="45">
        <f>'[2]Ведомость'!R26</f>
        <v>185.8</v>
      </c>
      <c r="H54" s="45">
        <f>I54/(Напряжение!C27*SQRT(3))</f>
        <v>9.12307895621064</v>
      </c>
      <c r="I54" s="45">
        <f>'[2]Ведомость'!U26</f>
        <v>167.2</v>
      </c>
      <c r="J54" s="45">
        <f>'[2]Ведомость'!V26</f>
        <v>58.6</v>
      </c>
      <c r="K54" s="45">
        <f>L54/(Напряжение!C27*SQRT(3))</f>
        <v>43.47649110232439</v>
      </c>
      <c r="L54" s="45">
        <f>'[2]Ведомость'!W26</f>
        <v>796.8</v>
      </c>
      <c r="M54" s="45">
        <f>'[2]Ведомость'!X26</f>
        <v>161.6</v>
      </c>
      <c r="O54" s="42">
        <f t="shared" si="2"/>
        <v>40148.7083333334</v>
      </c>
      <c r="P54" s="45">
        <f>Q54/(Напряжение!C27*SQRT(3))</f>
        <v>21.89102438535711</v>
      </c>
      <c r="Q54" s="45">
        <f>'[2]Ведомость'!S26</f>
        <v>401.2</v>
      </c>
      <c r="R54" s="45">
        <f>'[2]Ведомость'!T26</f>
        <v>304.79999999999995</v>
      </c>
      <c r="S54" s="45">
        <f>T54/(Напряжение!H27*SQRT(3))</f>
        <v>21.233682391478872</v>
      </c>
      <c r="T54" s="45">
        <f>'[2]Ведомость'!BE26</f>
        <v>234</v>
      </c>
      <c r="U54" s="45">
        <f>'[2]Ведомость'!BF26</f>
        <v>120.6</v>
      </c>
      <c r="V54" s="45">
        <f>W54/(Напряжение!I27*SQRT(3))</f>
        <v>55.4319060393384</v>
      </c>
      <c r="W54" s="45">
        <f>'[2]Ведомость'!BG26</f>
        <v>619.2</v>
      </c>
      <c r="X54" s="45">
        <f>'[2]Ведомость'!BH26</f>
        <v>0</v>
      </c>
    </row>
    <row r="55" spans="1:24" s="46" customFormat="1" ht="15" customHeight="1">
      <c r="A55" s="42">
        <f t="shared" si="1"/>
        <v>40147.7500000001</v>
      </c>
      <c r="B55" s="45">
        <f>C55/(Напряжение!C28*SQRT(3))</f>
        <v>0</v>
      </c>
      <c r="C55" s="45">
        <f>'[2]Ведомость'!O27</f>
        <v>0</v>
      </c>
      <c r="D55" s="45">
        <f>'[2]Ведомость'!P27</f>
        <v>0</v>
      </c>
      <c r="E55" s="45">
        <f>F55/(Напряжение!C28*SQRT(3))</f>
        <v>18.486950296816747</v>
      </c>
      <c r="F55" s="45">
        <f>'[2]Ведомость'!Q27</f>
        <v>339.8</v>
      </c>
      <c r="G55" s="45">
        <f>'[2]Ведомость'!R27</f>
        <v>139.8</v>
      </c>
      <c r="H55" s="45">
        <f>I55/(Напряжение!C28*SQRT(3))</f>
        <v>8.46547812296847</v>
      </c>
      <c r="I55" s="45">
        <f>'[2]Ведомость'!U27</f>
        <v>155.60000000000002</v>
      </c>
      <c r="J55" s="45">
        <f>'[2]Ведомость'!V27</f>
        <v>51</v>
      </c>
      <c r="K55" s="45">
        <f>L55/(Напряжение!C28*SQRT(3))</f>
        <v>42.30562846028458</v>
      </c>
      <c r="L55" s="45">
        <f>'[2]Ведомость'!W27</f>
        <v>777.5999999999999</v>
      </c>
      <c r="M55" s="45">
        <f>'[2]Ведомость'!X27</f>
        <v>158.4</v>
      </c>
      <c r="O55" s="42">
        <f t="shared" si="2"/>
        <v>40147.7500000001</v>
      </c>
      <c r="P55" s="45">
        <f>Q55/(Напряжение!C28*SQRT(3))</f>
        <v>21.914489639663877</v>
      </c>
      <c r="Q55" s="45">
        <f>'[2]Ведомость'!S27</f>
        <v>402.8</v>
      </c>
      <c r="R55" s="45">
        <f>'[2]Ведомость'!T27</f>
        <v>305.2</v>
      </c>
      <c r="S55" s="45">
        <f>T55/(Напряжение!H28*SQRT(3))</f>
        <v>21.203625099714312</v>
      </c>
      <c r="T55" s="45">
        <f>'[2]Ведомость'!BE27</f>
        <v>234.36</v>
      </c>
      <c r="U55" s="45">
        <f>'[2]Ведомость'!BF27</f>
        <v>121.68</v>
      </c>
      <c r="V55" s="45">
        <f>W55/(Напряжение!I28*SQRT(3))</f>
        <v>55.375008273962614</v>
      </c>
      <c r="W55" s="45">
        <f>'[2]Ведомость'!BG27</f>
        <v>617.4</v>
      </c>
      <c r="X55" s="45">
        <f>'[2]Ведомость'!BH27</f>
        <v>0</v>
      </c>
    </row>
    <row r="56" spans="1:24" s="46" customFormat="1" ht="15">
      <c r="A56" s="42">
        <f t="shared" si="1"/>
        <v>40146.7916666668</v>
      </c>
      <c r="B56" s="45">
        <f>C56/(Напряжение!C29*SQRT(3))</f>
        <v>0</v>
      </c>
      <c r="C56" s="45">
        <f>'[2]Ведомость'!O28</f>
        <v>0</v>
      </c>
      <c r="D56" s="45">
        <f>'[2]Ведомость'!P28</f>
        <v>0</v>
      </c>
      <c r="E56" s="45">
        <f>F56/(Напряжение!C29*SQRT(3))</f>
        <v>22.124721610809882</v>
      </c>
      <c r="F56" s="45">
        <f>'[2]Ведомость'!Q28</f>
        <v>408</v>
      </c>
      <c r="G56" s="45">
        <f>'[2]Ведомость'!R28</f>
        <v>174</v>
      </c>
      <c r="H56" s="45">
        <f>I56/(Напряжение!C29*SQRT(3))</f>
        <v>8.24254334520368</v>
      </c>
      <c r="I56" s="45">
        <f>'[2]Ведомость'!U28</f>
        <v>152</v>
      </c>
      <c r="J56" s="45">
        <f>'[2]Ведомость'!V28</f>
        <v>56</v>
      </c>
      <c r="K56" s="45">
        <f>L56/(Напряжение!C29*SQRT(3))</f>
        <v>40.86566226937825</v>
      </c>
      <c r="L56" s="45">
        <f>'[2]Ведомость'!W28</f>
        <v>753.6</v>
      </c>
      <c r="M56" s="45">
        <f>'[2]Ведомость'!X28</f>
        <v>156.8</v>
      </c>
      <c r="O56" s="42">
        <f t="shared" si="2"/>
        <v>40146.7916666668</v>
      </c>
      <c r="P56" s="45">
        <f>Q56/(Напряжение!C29*SQRT(3))</f>
        <v>21.625830829389656</v>
      </c>
      <c r="Q56" s="45">
        <f>'[2]Ведомость'!S28</f>
        <v>398.79999999999995</v>
      </c>
      <c r="R56" s="45">
        <f>'[2]Ведомость'!T28</f>
        <v>303.2</v>
      </c>
      <c r="S56" s="45">
        <f>T56/(Напряжение!H29*SQRT(3))</f>
        <v>20.20397008554424</v>
      </c>
      <c r="T56" s="45">
        <f>'[2]Ведомость'!BE28</f>
        <v>223.56</v>
      </c>
      <c r="U56" s="45">
        <f>'[2]Ведомость'!BF28</f>
        <v>121.32</v>
      </c>
      <c r="V56" s="45">
        <f>W56/(Напряжение!I29*SQRT(3))</f>
        <v>55.21143930430656</v>
      </c>
      <c r="W56" s="45">
        <f>'[2]Ведомость'!BG28</f>
        <v>618.12</v>
      </c>
      <c r="X56" s="45">
        <f>'[2]Ведомость'!BH28</f>
        <v>0</v>
      </c>
    </row>
    <row r="57" spans="1:24" s="46" customFormat="1" ht="15" customHeight="1">
      <c r="A57" s="42">
        <f t="shared" si="1"/>
        <v>40145.8333333334</v>
      </c>
      <c r="B57" s="45">
        <f>C57/(Напряжение!C30*SQRT(3))</f>
        <v>0</v>
      </c>
      <c r="C57" s="45">
        <f>'[2]Ведомость'!O29</f>
        <v>0</v>
      </c>
      <c r="D57" s="45">
        <f>'[2]Ведомость'!P29</f>
        <v>0</v>
      </c>
      <c r="E57" s="45">
        <f>F57/(Напряжение!C30*SQRT(3))</f>
        <v>19.484763159447294</v>
      </c>
      <c r="F57" s="45">
        <f>'[2]Ведомость'!Q29</f>
        <v>359</v>
      </c>
      <c r="G57" s="45">
        <f>'[2]Ведомость'!R29</f>
        <v>158.2</v>
      </c>
      <c r="H57" s="45">
        <f>I57/(Напряжение!C30*SQRT(3))</f>
        <v>8.184686029093738</v>
      </c>
      <c r="I57" s="45">
        <f>'[2]Ведомость'!U29</f>
        <v>150.8</v>
      </c>
      <c r="J57" s="45">
        <f>'[2]Ведомость'!V29</f>
        <v>55.2</v>
      </c>
      <c r="K57" s="45">
        <f>L57/(Напряжение!C30*SQRT(3))</f>
        <v>39.33859704169192</v>
      </c>
      <c r="L57" s="45">
        <f>'[2]Ведомость'!W29</f>
        <v>724.8</v>
      </c>
      <c r="M57" s="45">
        <f>'[2]Ведомость'!X29</f>
        <v>148.8</v>
      </c>
      <c r="O57" s="42">
        <f t="shared" si="2"/>
        <v>40145.8333333334</v>
      </c>
      <c r="P57" s="45">
        <f>Q57/(Напряжение!C30*SQRT(3))</f>
        <v>21.775172645042495</v>
      </c>
      <c r="Q57" s="45">
        <f>'[2]Ведомость'!S29</f>
        <v>401.20000000000005</v>
      </c>
      <c r="R57" s="45">
        <f>'[2]Ведомость'!T29</f>
        <v>304.4</v>
      </c>
      <c r="S57" s="45">
        <f>T57/(Напряжение!H30*SQRT(3))</f>
        <v>18.85321525875226</v>
      </c>
      <c r="T57" s="45">
        <f>'[2]Ведомость'!BE29</f>
        <v>208.8</v>
      </c>
      <c r="U57" s="45">
        <f>'[2]Ведомость'!BF29</f>
        <v>119.16</v>
      </c>
      <c r="V57" s="45">
        <f>W57/(Напряжение!I30*SQRT(3))</f>
        <v>55.28648892178475</v>
      </c>
      <c r="W57" s="45">
        <f>'[2]Ведомость'!BG29</f>
        <v>618.48</v>
      </c>
      <c r="X57" s="45">
        <f>'[2]Ведомость'!BH29</f>
        <v>0</v>
      </c>
    </row>
    <row r="58" spans="1:24" s="46" customFormat="1" ht="15">
      <c r="A58" s="42">
        <f t="shared" si="1"/>
        <v>40144.8750000001</v>
      </c>
      <c r="B58" s="45">
        <f>C58/(Напряжение!C31*SQRT(3))</f>
        <v>0</v>
      </c>
      <c r="C58" s="45">
        <f>'[2]Ведомость'!O30</f>
        <v>0</v>
      </c>
      <c r="D58" s="45">
        <f>'[2]Ведомость'!P30</f>
        <v>0</v>
      </c>
      <c r="E58" s="45">
        <f>F58/(Напряжение!C31*SQRT(3))</f>
        <v>21.061648127678083</v>
      </c>
      <c r="F58" s="45">
        <f>'[2]Ведомость'!Q30</f>
        <v>388.2</v>
      </c>
      <c r="G58" s="45">
        <f>'[2]Ведомость'!R30</f>
        <v>156.4</v>
      </c>
      <c r="H58" s="45">
        <f>I58/(Напряжение!C31*SQRT(3))</f>
        <v>8.192449426273546</v>
      </c>
      <c r="I58" s="45">
        <f>'[2]Ведомость'!U30</f>
        <v>151</v>
      </c>
      <c r="J58" s="45">
        <f>'[2]Ведомость'!V30</f>
        <v>54.4</v>
      </c>
      <c r="K58" s="45">
        <f>L58/(Напряжение!C31*SQRT(3))</f>
        <v>35.67784597826148</v>
      </c>
      <c r="L58" s="45">
        <f>'[2]Ведомость'!W30</f>
        <v>657.6</v>
      </c>
      <c r="M58" s="45">
        <f>'[2]Ведомость'!X30</f>
        <v>142.4</v>
      </c>
      <c r="O58" s="42">
        <f t="shared" si="2"/>
        <v>40144.8750000001</v>
      </c>
      <c r="P58" s="45">
        <f>Q58/(Напряжение!C31*SQRT(3))</f>
        <v>21.723554637615415</v>
      </c>
      <c r="Q58" s="45">
        <f>'[2]Ведомость'!S30</f>
        <v>400.4</v>
      </c>
      <c r="R58" s="45">
        <f>'[2]Ведомость'!T30</f>
        <v>305.20000000000005</v>
      </c>
      <c r="S58" s="45">
        <f>T58/(Напряжение!H31*SQRT(3))</f>
        <v>17.446320900787924</v>
      </c>
      <c r="T58" s="45">
        <f>'[2]Ведомость'!BE30</f>
        <v>193.68</v>
      </c>
      <c r="U58" s="45">
        <f>'[2]Ведомость'!BF30</f>
        <v>118.8</v>
      </c>
      <c r="V58" s="45">
        <f>W58/(Напряжение!I31*SQRT(3))</f>
        <v>55.27626796634933</v>
      </c>
      <c r="W58" s="45">
        <f>'[2]Ведомость'!BG30</f>
        <v>619.2</v>
      </c>
      <c r="X58" s="45">
        <f>'[2]Ведомость'!BH30</f>
        <v>0</v>
      </c>
    </row>
    <row r="59" spans="1:24" s="46" customFormat="1" ht="15" customHeight="1">
      <c r="A59" s="42">
        <f t="shared" si="1"/>
        <v>40143.9166666668</v>
      </c>
      <c r="B59" s="45">
        <f>C59/(Напряжение!C32*SQRT(3))</f>
        <v>0</v>
      </c>
      <c r="C59" s="45">
        <f>'[2]Ведомость'!O31</f>
        <v>0</v>
      </c>
      <c r="D59" s="45">
        <f>'[2]Ведомость'!P31</f>
        <v>0</v>
      </c>
      <c r="E59" s="45">
        <f>F59/(Напряжение!C32*SQRT(3))</f>
        <v>20.83581813446405</v>
      </c>
      <c r="F59" s="45">
        <f>'[2]Ведомость'!Q31</f>
        <v>385.2</v>
      </c>
      <c r="G59" s="45">
        <f>'[2]Ведомость'!R31</f>
        <v>168</v>
      </c>
      <c r="H59" s="45">
        <f>I59/(Напряжение!C32*SQRT(3))</f>
        <v>7.918909072911569</v>
      </c>
      <c r="I59" s="45">
        <f>'[2]Ведомость'!U31</f>
        <v>146.39999999999998</v>
      </c>
      <c r="J59" s="45">
        <f>'[2]Ведомость'!V31</f>
        <v>53.6</v>
      </c>
      <c r="K59" s="45">
        <f>L59/(Напряжение!C32*SQRT(3))</f>
        <v>34.44509083080661</v>
      </c>
      <c r="L59" s="45">
        <f>'[2]Ведомость'!W31</f>
        <v>636.8</v>
      </c>
      <c r="M59" s="45">
        <f>'[2]Ведомость'!X31</f>
        <v>142.4</v>
      </c>
      <c r="O59" s="42">
        <f t="shared" si="2"/>
        <v>40143.9166666668</v>
      </c>
      <c r="P59" s="45">
        <f>Q59/(Напряжение!C32*SQRT(3))</f>
        <v>21.917636313823554</v>
      </c>
      <c r="Q59" s="45">
        <f>'[2]Ведомость'!S31</f>
        <v>405.2</v>
      </c>
      <c r="R59" s="45">
        <f>'[2]Ведомость'!T31</f>
        <v>312.4</v>
      </c>
      <c r="S59" s="45">
        <f>T59/(Напряжение!H32*SQRT(3))</f>
        <v>17.0940924208726</v>
      </c>
      <c r="T59" s="45">
        <f>'[2]Ведомость'!BE31</f>
        <v>190.07999999999998</v>
      </c>
      <c r="U59" s="45">
        <f>'[2]Ведомость'!BF31</f>
        <v>118.44</v>
      </c>
      <c r="V59" s="45">
        <f>W59/(Напряжение!I32*SQRT(3))</f>
        <v>55.16751658925504</v>
      </c>
      <c r="W59" s="45">
        <f>'[2]Ведомость'!BG31</f>
        <v>620.28</v>
      </c>
      <c r="X59" s="45">
        <f>'[2]Ведомость'!BH31</f>
        <v>0</v>
      </c>
    </row>
    <row r="60" spans="1:24" s="46" customFormat="1" ht="15">
      <c r="A60" s="42">
        <f t="shared" si="1"/>
        <v>40142.9583333334</v>
      </c>
      <c r="B60" s="45">
        <f>C60/(Напряжение!C33*SQRT(3))</f>
        <v>0</v>
      </c>
      <c r="C60" s="45">
        <f>'[2]Ведомость'!O32</f>
        <v>0</v>
      </c>
      <c r="D60" s="45">
        <f>'[2]Ведомость'!P32</f>
        <v>0</v>
      </c>
      <c r="E60" s="45">
        <f>F60/(Напряжение!C33*SQRT(3))</f>
        <v>20.60726674285013</v>
      </c>
      <c r="F60" s="45">
        <f>'[2]Ведомость'!Q32</f>
        <v>381.2</v>
      </c>
      <c r="G60" s="45">
        <f>'[2]Ведомость'!R32</f>
        <v>166.2</v>
      </c>
      <c r="H60" s="45">
        <f>I60/(Напряжение!C33*SQRT(3))</f>
        <v>7.806110487060751</v>
      </c>
      <c r="I60" s="45">
        <f>'[2]Ведомость'!U32</f>
        <v>144.39999999999998</v>
      </c>
      <c r="J60" s="45">
        <f>'[2]Ведомость'!V32</f>
        <v>50.6</v>
      </c>
      <c r="K60" s="45">
        <f>L60/(Напряжение!C33*SQRT(3))</f>
        <v>32.608350732652674</v>
      </c>
      <c r="L60" s="45">
        <f>'[2]Ведомость'!W32</f>
        <v>603.2</v>
      </c>
      <c r="M60" s="45">
        <f>'[2]Ведомость'!X32</f>
        <v>140.8</v>
      </c>
      <c r="O60" s="42">
        <f t="shared" si="2"/>
        <v>40142.9583333334</v>
      </c>
      <c r="P60" s="45">
        <f>Q60/(Напряжение!C33*SQRT(3))</f>
        <v>21.601951181644576</v>
      </c>
      <c r="Q60" s="45">
        <f>'[2]Ведомость'!S32</f>
        <v>399.6</v>
      </c>
      <c r="R60" s="45">
        <f>'[2]Ведомость'!T32</f>
        <v>308.4</v>
      </c>
      <c r="S60" s="45">
        <f>T60/(Напряжение!H33*SQRT(3))</f>
        <v>16.22933135802683</v>
      </c>
      <c r="T60" s="45">
        <f>'[2]Ведомость'!BE32</f>
        <v>180.36</v>
      </c>
      <c r="U60" s="45">
        <f>'[2]Ведомость'!BF32</f>
        <v>119.52</v>
      </c>
      <c r="V60" s="45">
        <f>W60/(Напряжение!I33*SQRT(3))</f>
        <v>55.12895258902963</v>
      </c>
      <c r="W60" s="45">
        <f>'[2]Ведомость'!BG32</f>
        <v>619.92</v>
      </c>
      <c r="X60" s="45">
        <f>'[2]Ведомость'!BH32</f>
        <v>0</v>
      </c>
    </row>
    <row r="61" spans="1:24" s="46" customFormat="1" ht="15" customHeight="1">
      <c r="A61" s="42">
        <f t="shared" si="1"/>
        <v>40142.0000000001</v>
      </c>
      <c r="B61" s="45">
        <f>C61/(Напряжение!C34*SQRT(3))</f>
        <v>0</v>
      </c>
      <c r="C61" s="45">
        <f>'[2]Ведомость'!O33</f>
        <v>0</v>
      </c>
      <c r="D61" s="45">
        <f>'[2]Ведомость'!P33</f>
        <v>0</v>
      </c>
      <c r="E61" s="45">
        <f>F61/(Напряжение!C34*SQRT(3))</f>
        <v>21.18001133195311</v>
      </c>
      <c r="F61" s="45">
        <f>'[2]Ведомость'!Q33</f>
        <v>392.79999999999995</v>
      </c>
      <c r="G61" s="45">
        <f>'[2]Ведомость'!R33</f>
        <v>153.6</v>
      </c>
      <c r="H61" s="45">
        <f>I61/(Напряжение!C34*SQRT(3))</f>
        <v>7.904759830102664</v>
      </c>
      <c r="I61" s="45">
        <f>'[2]Ведомость'!U33</f>
        <v>146.60000000000002</v>
      </c>
      <c r="J61" s="45">
        <f>'[2]Ведомость'!V33</f>
        <v>49.8</v>
      </c>
      <c r="K61" s="45">
        <f>L61/(Напряжение!C34*SQRT(3))</f>
        <v>32.007267634030974</v>
      </c>
      <c r="L61" s="45">
        <f>'[2]Ведомость'!W33</f>
        <v>593.6</v>
      </c>
      <c r="M61" s="45">
        <f>'[2]Ведомость'!X33</f>
        <v>140.8</v>
      </c>
      <c r="O61" s="42">
        <f t="shared" si="2"/>
        <v>40142.0000000001</v>
      </c>
      <c r="P61" s="45">
        <f>Q61/(Напряжение!C34*SQRT(3))</f>
        <v>21.54667140592786</v>
      </c>
      <c r="Q61" s="45">
        <f>'[2]Ведомость'!S33</f>
        <v>399.6</v>
      </c>
      <c r="R61" s="45">
        <f>'[2]Ведомость'!T33</f>
        <v>309.20000000000005</v>
      </c>
      <c r="S61" s="45">
        <f>T61/(Напряжение!H34*SQRT(3))</f>
        <v>15.747348282079757</v>
      </c>
      <c r="T61" s="45">
        <f>'[2]Ведомость'!BE33</f>
        <v>175.68</v>
      </c>
      <c r="U61" s="45">
        <f>'[2]Ведомость'!BF33</f>
        <v>120.6</v>
      </c>
      <c r="V61" s="45">
        <f>W61/(Напряжение!I34*SQRT(3))</f>
        <v>54.94857203567088</v>
      </c>
      <c r="W61" s="45">
        <f>'[2]Ведомость'!BG33</f>
        <v>620.64</v>
      </c>
      <c r="X61" s="45">
        <f>'[2]Ведомость'!BH33</f>
        <v>0</v>
      </c>
    </row>
    <row r="67" spans="1:28" ht="15">
      <c r="A67" s="16" t="s">
        <v>44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9">
        <f>AA67</f>
        <v>41626</v>
      </c>
      <c r="N67" s="56"/>
      <c r="O67" s="16" t="s">
        <v>44</v>
      </c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9">
        <f>AA34</f>
        <v>41626</v>
      </c>
      <c r="AB67" s="56"/>
    </row>
    <row r="68" spans="1:28" ht="15">
      <c r="A68" s="16" t="s">
        <v>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 t="s">
        <v>47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6" ht="15">
      <c r="A69" s="67"/>
      <c r="B69" s="98" t="str">
        <f>'[2]Ведомость'!$Y$7</f>
        <v>ГПП Яч. 1021 (тп12)</v>
      </c>
      <c r="C69" s="83"/>
      <c r="D69" s="79"/>
      <c r="E69" s="93" t="str">
        <f>'[2]Ведомость'!$AE$7</f>
        <v>ГПП Яч. 1025 (тп9)</v>
      </c>
      <c r="F69" s="80"/>
      <c r="G69" s="80"/>
      <c r="H69" s="92" t="str">
        <f>'[2]Ведомость'!$AG$7</f>
        <v>ГПП Яч. 1026 (тп8)</v>
      </c>
      <c r="I69" s="96"/>
      <c r="J69" s="97"/>
      <c r="K69" s="93" t="str">
        <f>'[2]Ведомость'!$AI$7</f>
        <v>ГПП Яч. 1029 (тп13)</v>
      </c>
      <c r="L69" s="80"/>
      <c r="M69" s="80"/>
      <c r="O69" s="67"/>
      <c r="P69" s="93" t="str">
        <f>'[2]Ведомость'!$AA$7</f>
        <v>ГПП Яч. 1022 (тп11)</v>
      </c>
      <c r="Q69" s="80"/>
      <c r="R69" s="80"/>
      <c r="S69" s="93" t="str">
        <f>'[2]Ведомость'!$AC$7</f>
        <v>ГПП Яч. 1023 (тп10)</v>
      </c>
      <c r="T69" s="80"/>
      <c r="U69" s="78"/>
      <c r="V69" s="77"/>
      <c r="W69" s="76"/>
      <c r="X69" s="76"/>
      <c r="Z69" s="14"/>
    </row>
    <row r="70" spans="1:26" ht="15">
      <c r="A70" s="41" t="s">
        <v>0</v>
      </c>
      <c r="B70" s="74" t="s">
        <v>1</v>
      </c>
      <c r="C70" s="74" t="s">
        <v>2</v>
      </c>
      <c r="D70" s="74" t="s">
        <v>3</v>
      </c>
      <c r="E70" s="74" t="s">
        <v>1</v>
      </c>
      <c r="F70" s="74" t="s">
        <v>2</v>
      </c>
      <c r="G70" s="4" t="s">
        <v>3</v>
      </c>
      <c r="H70" s="74" t="s">
        <v>1</v>
      </c>
      <c r="I70" s="74" t="s">
        <v>2</v>
      </c>
      <c r="J70" s="4" t="s">
        <v>3</v>
      </c>
      <c r="K70" s="74" t="s">
        <v>1</v>
      </c>
      <c r="L70" s="74" t="s">
        <v>2</v>
      </c>
      <c r="M70" s="4" t="s">
        <v>3</v>
      </c>
      <c r="N70" s="3"/>
      <c r="O70" s="41" t="s">
        <v>0</v>
      </c>
      <c r="P70" s="74" t="s">
        <v>1</v>
      </c>
      <c r="Q70" s="74" t="s">
        <v>2</v>
      </c>
      <c r="R70" s="4" t="s">
        <v>3</v>
      </c>
      <c r="S70" s="74" t="s">
        <v>1</v>
      </c>
      <c r="T70" s="74" t="s">
        <v>2</v>
      </c>
      <c r="U70" s="73" t="s">
        <v>3</v>
      </c>
      <c r="V70" s="18"/>
      <c r="W70" s="11"/>
      <c r="X70" s="11"/>
      <c r="Z70" s="11"/>
    </row>
    <row r="71" spans="1:26" s="46" customFormat="1" ht="15">
      <c r="A71" s="42">
        <f aca="true" t="shared" si="3" ref="A71:A94">A38</f>
        <v>40164.041666666664</v>
      </c>
      <c r="B71" s="45">
        <f>C71/(Напряжение!E11*SQRT(3))</f>
        <v>62.635303048219214</v>
      </c>
      <c r="C71" s="45">
        <f>'[2]Ведомость'!Y10</f>
        <v>1166.4</v>
      </c>
      <c r="D71" s="45">
        <f>'[2]Ведомость'!Z10</f>
        <v>464.4</v>
      </c>
      <c r="E71" s="45">
        <f>F71/(Напряжение!E11*SQRT(3))</f>
        <v>11.083613296598461</v>
      </c>
      <c r="F71" s="45">
        <f>'[2]Ведомость'!AE10</f>
        <v>206.4</v>
      </c>
      <c r="G71" s="45">
        <f>'[2]Ведомость'!AF10</f>
        <v>117.6</v>
      </c>
      <c r="H71" s="45">
        <f>I71/(Напряжение!E11*SQRT(3))</f>
        <v>9.794821052807942</v>
      </c>
      <c r="I71" s="45">
        <f>'[2]Ведомость'!AG10</f>
        <v>182.39999999999998</v>
      </c>
      <c r="J71" s="45">
        <f>'[2]Ведомость'!AH10</f>
        <v>139.2</v>
      </c>
      <c r="K71" s="45">
        <f>L71/(Напряжение!E11*SQRT(3))</f>
        <v>23.370099354068074</v>
      </c>
      <c r="L71" s="45">
        <f>'[2]Ведомость'!AI10</f>
        <v>435.20000000000005</v>
      </c>
      <c r="M71" s="45">
        <f>'[2]Ведомость'!AJ10</f>
        <v>250</v>
      </c>
      <c r="O71" s="42">
        <f>A71</f>
        <v>40164.041666666664</v>
      </c>
      <c r="P71" s="45">
        <f>Q71/(Напряжение!E11*SQRT(3))</f>
        <v>0</v>
      </c>
      <c r="Q71" s="45">
        <f>'[2]Ведомость'!AA10</f>
        <v>0</v>
      </c>
      <c r="R71" s="45">
        <f>'[2]Ведомость'!AB10</f>
        <v>0</v>
      </c>
      <c r="S71" s="45">
        <f>T71/(Напряжение!E11*SQRT(3))</f>
        <v>5.477367036109705</v>
      </c>
      <c r="T71" s="45">
        <f>'[2]Ведомость'!AC10</f>
        <v>102</v>
      </c>
      <c r="U71" s="75">
        <f>'[2]Ведомость'!AD10</f>
        <v>74.6</v>
      </c>
      <c r="V71" s="51"/>
      <c r="W71" s="52"/>
      <c r="X71" s="52"/>
      <c r="Z71" s="52"/>
    </row>
    <row r="72" spans="1:26" s="46" customFormat="1" ht="15">
      <c r="A72" s="42">
        <f t="shared" si="3"/>
        <v>40163.083333333336</v>
      </c>
      <c r="B72" s="45">
        <f>C72/(Напряжение!E12*SQRT(3))</f>
        <v>66.25898894448217</v>
      </c>
      <c r="C72" s="45">
        <f>'[2]Ведомость'!Y11</f>
        <v>1244.4</v>
      </c>
      <c r="D72" s="45">
        <f>'[2]Ведомость'!Z11</f>
        <v>465.6</v>
      </c>
      <c r="E72" s="45">
        <f>F72/(Напряжение!E12*SQRT(3))</f>
        <v>11.820552511792865</v>
      </c>
      <c r="F72" s="45">
        <f>'[2]Ведомость'!AE11</f>
        <v>222</v>
      </c>
      <c r="G72" s="45">
        <f>'[2]Ведомость'!AF11</f>
        <v>118.8</v>
      </c>
      <c r="H72" s="45">
        <f>I72/(Напряжение!E12*SQRT(3))</f>
        <v>9.775916401644912</v>
      </c>
      <c r="I72" s="45">
        <f>'[2]Ведомость'!AG11</f>
        <v>183.60000000000002</v>
      </c>
      <c r="J72" s="45">
        <f>'[2]Ведомость'!AH11</f>
        <v>138.8</v>
      </c>
      <c r="K72" s="45">
        <f>L72/(Напряжение!E12*SQRT(3))</f>
        <v>24.28005380800697</v>
      </c>
      <c r="L72" s="45">
        <f>'[2]Ведомость'!AI11</f>
        <v>456</v>
      </c>
      <c r="M72" s="45">
        <f>'[2]Ведомость'!AJ11</f>
        <v>250</v>
      </c>
      <c r="O72" s="42">
        <f aca="true" t="shared" si="4" ref="O72:O94">A72</f>
        <v>40163.083333333336</v>
      </c>
      <c r="P72" s="45">
        <f>Q72/(Напряжение!E12*SQRT(3))</f>
        <v>0</v>
      </c>
      <c r="Q72" s="45">
        <f>'[2]Ведомость'!AA11</f>
        <v>0</v>
      </c>
      <c r="R72" s="45">
        <f>'[2]Ведомость'!AB11</f>
        <v>0</v>
      </c>
      <c r="S72" s="45">
        <f>T72/(Напряжение!E12*SQRT(3))</f>
        <v>4.845361615194372</v>
      </c>
      <c r="T72" s="45">
        <f>'[2]Ведомость'!AC11</f>
        <v>91</v>
      </c>
      <c r="U72" s="75">
        <f>'[2]Ведомость'!AD11</f>
        <v>74.2</v>
      </c>
      <c r="V72" s="51"/>
      <c r="W72" s="52"/>
      <c r="X72" s="52"/>
      <c r="Z72" s="52"/>
    </row>
    <row r="73" spans="1:26" s="46" customFormat="1" ht="15">
      <c r="A73" s="42">
        <f t="shared" si="3"/>
        <v>40162.125</v>
      </c>
      <c r="B73" s="45">
        <f>C73/(Напряжение!E13*SQRT(3))</f>
        <v>79.08089295083124</v>
      </c>
      <c r="C73" s="45">
        <f>'[2]Ведомость'!Y12</f>
        <v>1488</v>
      </c>
      <c r="D73" s="45">
        <f>'[2]Ведомость'!Z12</f>
        <v>472.8</v>
      </c>
      <c r="E73" s="45">
        <f>F73/(Напряжение!E13*SQRT(3))</f>
        <v>13.073857302355165</v>
      </c>
      <c r="F73" s="45">
        <f>'[2]Ведомость'!AE12</f>
        <v>246</v>
      </c>
      <c r="G73" s="45">
        <f>'[2]Ведомость'!AF12</f>
        <v>120</v>
      </c>
      <c r="H73" s="45">
        <f>I73/(Напряжение!E13*SQRT(3))</f>
        <v>9.94888653252393</v>
      </c>
      <c r="I73" s="45">
        <f>'[2]Ведомость'!AG12</f>
        <v>187.2</v>
      </c>
      <c r="J73" s="45">
        <f>'[2]Ведомость'!AH12</f>
        <v>140.4</v>
      </c>
      <c r="K73" s="45">
        <f>L73/(Напряжение!E13*SQRT(3))</f>
        <v>29.67659316111839</v>
      </c>
      <c r="L73" s="45">
        <f>'[2]Ведомость'!AI12</f>
        <v>558.4</v>
      </c>
      <c r="M73" s="45">
        <f>'[2]Ведомость'!AJ12</f>
        <v>249.2</v>
      </c>
      <c r="O73" s="42">
        <f t="shared" si="4"/>
        <v>40162.125</v>
      </c>
      <c r="P73" s="45">
        <f>Q73/(Напряжение!E13*SQRT(3))</f>
        <v>0</v>
      </c>
      <c r="Q73" s="45">
        <f>'[2]Ведомость'!AA12</f>
        <v>0</v>
      </c>
      <c r="R73" s="45">
        <f>'[2]Ведомость'!AB12</f>
        <v>0</v>
      </c>
      <c r="S73" s="45">
        <f>T73/(Напряжение!E13*SQRT(3))</f>
        <v>5.282688682333754</v>
      </c>
      <c r="T73" s="45">
        <f>'[2]Ведомость'!AC12</f>
        <v>99.4</v>
      </c>
      <c r="U73" s="75">
        <f>'[2]Ведомость'!AD12</f>
        <v>73</v>
      </c>
      <c r="V73" s="51"/>
      <c r="W73" s="52"/>
      <c r="X73" s="52"/>
      <c r="Z73" s="52"/>
    </row>
    <row r="74" spans="1:26" s="46" customFormat="1" ht="15">
      <c r="A74" s="42">
        <f t="shared" si="3"/>
        <v>40161.1666666667</v>
      </c>
      <c r="B74" s="45">
        <f>C74/(Напряжение!E14*SQRT(3))</f>
        <v>90.39172360916697</v>
      </c>
      <c r="C74" s="45">
        <f>'[2]Ведомость'!Y13</f>
        <v>1694.4</v>
      </c>
      <c r="D74" s="45">
        <f>'[2]Ведомость'!Z13</f>
        <v>480</v>
      </c>
      <c r="E74" s="45">
        <f>F74/(Напряжение!E14*SQRT(3))</f>
        <v>13.891645908774242</v>
      </c>
      <c r="F74" s="45">
        <f>'[2]Ведомость'!AE13</f>
        <v>260.4</v>
      </c>
      <c r="G74" s="45">
        <f>'[2]Ведомость'!AF13</f>
        <v>123.6</v>
      </c>
      <c r="H74" s="45">
        <f>I74/(Напряжение!E14*SQRT(3))</f>
        <v>9.837248485322467</v>
      </c>
      <c r="I74" s="45">
        <f>'[2]Ведомость'!AG13</f>
        <v>184.4</v>
      </c>
      <c r="J74" s="45">
        <f>'[2]Ведомость'!AH13</f>
        <v>141.60000000000002</v>
      </c>
      <c r="K74" s="45">
        <f>L74/(Напряжение!E14*SQRT(3))</f>
        <v>34.142294092225484</v>
      </c>
      <c r="L74" s="45">
        <f>'[2]Ведомость'!AI13</f>
        <v>640</v>
      </c>
      <c r="M74" s="45">
        <f>'[2]Ведомость'!AJ13</f>
        <v>259.6</v>
      </c>
      <c r="O74" s="42">
        <f t="shared" si="4"/>
        <v>40161.1666666667</v>
      </c>
      <c r="P74" s="45">
        <f>Q74/(Напряжение!E14*SQRT(3))</f>
        <v>0</v>
      </c>
      <c r="Q74" s="45">
        <f>'[2]Ведомость'!AA13</f>
        <v>0</v>
      </c>
      <c r="R74" s="45">
        <f>'[2]Ведомость'!AB13</f>
        <v>0</v>
      </c>
      <c r="S74" s="45">
        <f>T74/(Напряжение!E14*SQRT(3))</f>
        <v>5.260047183583488</v>
      </c>
      <c r="T74" s="45">
        <f>'[2]Ведомость'!AC13</f>
        <v>98.6</v>
      </c>
      <c r="U74" s="75">
        <f>'[2]Ведомость'!AD13</f>
        <v>74</v>
      </c>
      <c r="V74" s="51"/>
      <c r="W74" s="52"/>
      <c r="X74" s="52"/>
      <c r="Z74" s="52"/>
    </row>
    <row r="75" spans="1:26" s="46" customFormat="1" ht="15">
      <c r="A75" s="42">
        <f t="shared" si="3"/>
        <v>40160.2083333334</v>
      </c>
      <c r="B75" s="45">
        <f>C75/(Напряжение!E15*SQRT(3))</f>
        <v>90.99751138989787</v>
      </c>
      <c r="C75" s="45">
        <f>'[2]Ведомость'!Y14</f>
        <v>1705.1999999999998</v>
      </c>
      <c r="D75" s="45">
        <f>'[2]Ведомость'!Z14</f>
        <v>477.6</v>
      </c>
      <c r="E75" s="45">
        <f>F75/(Напряжение!E15*SQRT(3))</f>
        <v>12.935606826713139</v>
      </c>
      <c r="F75" s="45">
        <f>'[2]Ведомость'!AE14</f>
        <v>242.4</v>
      </c>
      <c r="G75" s="45">
        <f>'[2]Ведомость'!AF14</f>
        <v>116.4</v>
      </c>
      <c r="H75" s="45">
        <f>I75/(Напряжение!E15*SQRT(3))</f>
        <v>10.267371095130397</v>
      </c>
      <c r="I75" s="45">
        <f>'[2]Ведомость'!AG14</f>
        <v>192.4</v>
      </c>
      <c r="J75" s="45">
        <f>'[2]Ведомость'!AH14</f>
        <v>148.4</v>
      </c>
      <c r="K75" s="45">
        <f>L75/(Напряжение!E15*SQRT(3))</f>
        <v>36.33069772123063</v>
      </c>
      <c r="L75" s="45">
        <f>'[2]Ведомость'!AI14</f>
        <v>680.8</v>
      </c>
      <c r="M75" s="45">
        <f>'[2]Ведомость'!AJ14</f>
        <v>269.6</v>
      </c>
      <c r="O75" s="42">
        <f t="shared" si="4"/>
        <v>40160.2083333334</v>
      </c>
      <c r="P75" s="45">
        <f>Q75/(Напряжение!E15*SQRT(3))</f>
        <v>0</v>
      </c>
      <c r="Q75" s="45">
        <f>'[2]Ведомость'!AA14</f>
        <v>0</v>
      </c>
      <c r="R75" s="45">
        <f>'[2]Ведомость'!AB14</f>
        <v>0</v>
      </c>
      <c r="S75" s="45">
        <f>T75/(Напряжение!E15*SQRT(3))</f>
        <v>6.830683472851822</v>
      </c>
      <c r="T75" s="45">
        <f>'[2]Ведомость'!AC14</f>
        <v>128</v>
      </c>
      <c r="U75" s="75">
        <f>'[2]Ведомость'!AD14</f>
        <v>113.80000000000001</v>
      </c>
      <c r="V75" s="51"/>
      <c r="W75" s="52"/>
      <c r="X75" s="52"/>
      <c r="Z75" s="52"/>
    </row>
    <row r="76" spans="1:26" s="46" customFormat="1" ht="15">
      <c r="A76" s="42">
        <f t="shared" si="3"/>
        <v>40159.25</v>
      </c>
      <c r="B76" s="45">
        <f>C76/(Напряжение!E16*SQRT(3))</f>
        <v>97.015007444845</v>
      </c>
      <c r="C76" s="45">
        <f>'[2]Ведомость'!Y15</f>
        <v>1808.4</v>
      </c>
      <c r="D76" s="45">
        <f>'[2]Ведомость'!Z15</f>
        <v>496.79999999999995</v>
      </c>
      <c r="E76" s="45">
        <f>F76/(Напряжение!E16*SQRT(3))</f>
        <v>13.325883570725223</v>
      </c>
      <c r="F76" s="45">
        <f>'[2]Ведомость'!AE15</f>
        <v>248.39999999999998</v>
      </c>
      <c r="G76" s="45">
        <f>'[2]Ведомость'!AF15</f>
        <v>116.4</v>
      </c>
      <c r="H76" s="45">
        <f>I76/(Напряжение!E16*SQRT(3))</f>
        <v>18.475983501440286</v>
      </c>
      <c r="I76" s="45">
        <f>'[2]Ведомость'!AG15</f>
        <v>344.4</v>
      </c>
      <c r="J76" s="45">
        <f>'[2]Ведомость'!AH15</f>
        <v>256</v>
      </c>
      <c r="K76" s="45">
        <f>L76/(Напряжение!E16*SQRT(3))</f>
        <v>42.12352568330695</v>
      </c>
      <c r="L76" s="45">
        <f>'[2]Ведомость'!AI15</f>
        <v>785.2</v>
      </c>
      <c r="M76" s="45">
        <f>'[2]Ведомость'!AJ15</f>
        <v>288.8</v>
      </c>
      <c r="O76" s="42">
        <f t="shared" si="4"/>
        <v>40159.25</v>
      </c>
      <c r="P76" s="45">
        <f>Q76/(Напряжение!E16*SQRT(3))</f>
        <v>0</v>
      </c>
      <c r="Q76" s="45">
        <f>'[2]Ведомость'!AA15</f>
        <v>0</v>
      </c>
      <c r="R76" s="45">
        <f>'[2]Ведомость'!AB15</f>
        <v>0</v>
      </c>
      <c r="S76" s="45">
        <f>T76/(Напряжение!E16*SQRT(3))</f>
        <v>9.345285499276708</v>
      </c>
      <c r="T76" s="45">
        <f>'[2]Ведомость'!AC15</f>
        <v>174.2</v>
      </c>
      <c r="U76" s="75">
        <f>'[2]Ведомость'!AD15</f>
        <v>149.4</v>
      </c>
      <c r="V76" s="51"/>
      <c r="W76" s="52"/>
      <c r="X76" s="52"/>
      <c r="Z76" s="52"/>
    </row>
    <row r="77" spans="1:26" s="46" customFormat="1" ht="15">
      <c r="A77" s="42">
        <f t="shared" si="3"/>
        <v>40158.2916666667</v>
      </c>
      <c r="B77" s="45">
        <f>C77/(Напряжение!E17*SQRT(3))</f>
        <v>94.36649974188083</v>
      </c>
      <c r="C77" s="45">
        <f>'[2]Ведомость'!Y16</f>
        <v>1753.2</v>
      </c>
      <c r="D77" s="45">
        <f>'[2]Ведомость'!Z16</f>
        <v>481.2</v>
      </c>
      <c r="E77" s="45">
        <f>F77/(Напряжение!E17*SQRT(3))</f>
        <v>13.305611873256298</v>
      </c>
      <c r="F77" s="45">
        <f>'[2]Ведомость'!AE16</f>
        <v>247.2</v>
      </c>
      <c r="G77" s="45">
        <f>'[2]Ведомость'!AF16</f>
        <v>124.8</v>
      </c>
      <c r="H77" s="45">
        <f>I77/(Напряжение!E17*SQRT(3))</f>
        <v>17.869996528807</v>
      </c>
      <c r="I77" s="45">
        <f>'[2]Ведомость'!AG16</f>
        <v>332</v>
      </c>
      <c r="J77" s="45">
        <f>'[2]Ведомость'!AH16</f>
        <v>249.6</v>
      </c>
      <c r="K77" s="45">
        <f>L77/(Напряжение!E17*SQRT(3))</f>
        <v>42.04831713344588</v>
      </c>
      <c r="L77" s="45">
        <f>'[2]Ведомость'!AI16</f>
        <v>781.2</v>
      </c>
      <c r="M77" s="45">
        <f>'[2]Ведомость'!AJ16</f>
        <v>280.4</v>
      </c>
      <c r="O77" s="42">
        <f t="shared" si="4"/>
        <v>40158.2916666667</v>
      </c>
      <c r="P77" s="45">
        <f>Q77/(Напряжение!E17*SQRT(3))</f>
        <v>0</v>
      </c>
      <c r="Q77" s="45">
        <f>'[2]Ведомость'!AA16</f>
        <v>0</v>
      </c>
      <c r="R77" s="45">
        <f>'[2]Ведомость'!AB16</f>
        <v>0</v>
      </c>
      <c r="S77" s="45">
        <f>T77/(Напряжение!E17*SQRT(3))</f>
        <v>9.559371637096758</v>
      </c>
      <c r="T77" s="45">
        <f>'[2]Ведомость'!AC16</f>
        <v>177.6</v>
      </c>
      <c r="U77" s="75">
        <f>'[2]Ведомость'!AD16</f>
        <v>157.4</v>
      </c>
      <c r="V77" s="51"/>
      <c r="W77" s="52"/>
      <c r="X77" s="52"/>
      <c r="Z77" s="52"/>
    </row>
    <row r="78" spans="1:26" s="46" customFormat="1" ht="15">
      <c r="A78" s="42">
        <f t="shared" si="3"/>
        <v>40157.3333333334</v>
      </c>
      <c r="B78" s="45">
        <f>C78/(Напряжение!E18*SQRT(3))</f>
        <v>92.29478710083674</v>
      </c>
      <c r="C78" s="45">
        <f>'[2]Ведомость'!Y17</f>
        <v>1718.4</v>
      </c>
      <c r="D78" s="45">
        <f>'[2]Ведомость'!Z17</f>
        <v>487.2</v>
      </c>
      <c r="E78" s="45">
        <f>F78/(Напряжение!E18*SQRT(3))</f>
        <v>13.148140061851045</v>
      </c>
      <c r="F78" s="45">
        <f>'[2]Ведомость'!AE17</f>
        <v>244.8</v>
      </c>
      <c r="G78" s="45">
        <f>'[2]Ведомость'!AF17</f>
        <v>114</v>
      </c>
      <c r="H78" s="45">
        <f>I78/(Напряжение!E18*SQRT(3))</f>
        <v>17.83162786166073</v>
      </c>
      <c r="I78" s="45">
        <f>'[2]Ведомость'!AG17</f>
        <v>332</v>
      </c>
      <c r="J78" s="45">
        <f>'[2]Ведомость'!AH17</f>
        <v>245.60000000000002</v>
      </c>
      <c r="K78" s="45">
        <f>L78/(Напряжение!E18*SQRT(3))</f>
        <v>41.03422797080963</v>
      </c>
      <c r="L78" s="45">
        <f>'[2]Ведомость'!AI17</f>
        <v>764</v>
      </c>
      <c r="M78" s="45">
        <f>'[2]Ведомость'!AJ17</f>
        <v>275.20000000000005</v>
      </c>
      <c r="O78" s="42">
        <f t="shared" si="4"/>
        <v>40157.3333333334</v>
      </c>
      <c r="P78" s="45">
        <f>Q78/(Напряжение!E18*SQRT(3))</f>
        <v>0</v>
      </c>
      <c r="Q78" s="45">
        <f>'[2]Ведомость'!AA17</f>
        <v>0</v>
      </c>
      <c r="R78" s="45">
        <f>'[2]Ведомость'!AB17</f>
        <v>0</v>
      </c>
      <c r="S78" s="45">
        <f>T78/(Напряжение!E18*SQRT(3))</f>
        <v>9.281040043659562</v>
      </c>
      <c r="T78" s="45">
        <f>'[2]Ведомость'!AC17</f>
        <v>172.8</v>
      </c>
      <c r="U78" s="75">
        <f>'[2]Ведомость'!AD17</f>
        <v>139.8</v>
      </c>
      <c r="V78" s="51"/>
      <c r="W78" s="52"/>
      <c r="X78" s="52"/>
      <c r="Z78" s="52"/>
    </row>
    <row r="79" spans="1:26" s="46" customFormat="1" ht="15">
      <c r="A79" s="42">
        <f t="shared" si="3"/>
        <v>40156.375</v>
      </c>
      <c r="B79" s="45">
        <f>C79/(Напряжение!E19*SQRT(3))</f>
        <v>93.72458247698397</v>
      </c>
      <c r="C79" s="45">
        <f>'[2]Ведомость'!Y18</f>
        <v>1734</v>
      </c>
      <c r="D79" s="45">
        <f>'[2]Ведомость'!Z18</f>
        <v>486</v>
      </c>
      <c r="E79" s="45">
        <f>F79/(Напряжение!E19*SQRT(3))</f>
        <v>13.750596183474464</v>
      </c>
      <c r="F79" s="45">
        <f>'[2]Ведомость'!AE18</f>
        <v>254.4</v>
      </c>
      <c r="G79" s="45">
        <f>'[2]Ведомость'!AF18</f>
        <v>128.4</v>
      </c>
      <c r="H79" s="45">
        <f>I79/(Напряжение!E19*SQRT(3))</f>
        <v>17.83685825686546</v>
      </c>
      <c r="I79" s="45">
        <f>'[2]Ведомость'!AG18</f>
        <v>330</v>
      </c>
      <c r="J79" s="45">
        <f>'[2]Ведомость'!AH18</f>
        <v>248.39999999999998</v>
      </c>
      <c r="K79" s="45">
        <f>L79/(Напряжение!E19*SQRT(3))</f>
        <v>41.4896133271816</v>
      </c>
      <c r="L79" s="45">
        <f>'[2]Ведомость'!AI18</f>
        <v>767.6</v>
      </c>
      <c r="M79" s="45">
        <f>'[2]Ведомость'!AJ18</f>
        <v>279.6</v>
      </c>
      <c r="O79" s="42">
        <f t="shared" si="4"/>
        <v>40156.375</v>
      </c>
      <c r="P79" s="45">
        <f>Q79/(Напряжение!E19*SQRT(3))</f>
        <v>0</v>
      </c>
      <c r="Q79" s="45">
        <f>'[2]Ведомость'!AA18</f>
        <v>0</v>
      </c>
      <c r="R79" s="45">
        <f>'[2]Ведомость'!AB18</f>
        <v>0</v>
      </c>
      <c r="S79" s="45">
        <f>T79/(Напряжение!E19*SQRT(3))</f>
        <v>8.010370889901397</v>
      </c>
      <c r="T79" s="45">
        <f>'[2]Ведомость'!AC18</f>
        <v>148.2</v>
      </c>
      <c r="U79" s="75">
        <f>'[2]Ведомость'!AD18</f>
        <v>76.8</v>
      </c>
      <c r="V79" s="51"/>
      <c r="W79" s="52"/>
      <c r="X79" s="52"/>
      <c r="Z79" s="52"/>
    </row>
    <row r="80" spans="1:26" s="46" customFormat="1" ht="15">
      <c r="A80" s="42">
        <f t="shared" si="3"/>
        <v>40155.4166666667</v>
      </c>
      <c r="B80" s="45">
        <f>C80/(Напряжение!E20*SQRT(3))</f>
        <v>90.77725111742014</v>
      </c>
      <c r="C80" s="45">
        <f>'[2]Ведомость'!Y19</f>
        <v>1684.8000000000002</v>
      </c>
      <c r="D80" s="45">
        <f>'[2]Ведомость'!Z19</f>
        <v>481.20000000000005</v>
      </c>
      <c r="E80" s="45">
        <f>F80/(Напряжение!E20*SQRT(3))</f>
        <v>13.060544676437939</v>
      </c>
      <c r="F80" s="45">
        <f>'[2]Ведомость'!AE19</f>
        <v>242.4</v>
      </c>
      <c r="G80" s="45">
        <f>'[2]Ведомость'!AF19</f>
        <v>122.4</v>
      </c>
      <c r="H80" s="45">
        <f>I80/(Напряжение!E20*SQRT(3))</f>
        <v>17.931308862700273</v>
      </c>
      <c r="I80" s="45">
        <f>'[2]Ведомость'!AG19</f>
        <v>332.8</v>
      </c>
      <c r="J80" s="45">
        <f>'[2]Ведомость'!AH19</f>
        <v>260.79999999999995</v>
      </c>
      <c r="K80" s="45">
        <f>L80/(Напряжение!E20*SQRT(3))</f>
        <v>40.302340833232584</v>
      </c>
      <c r="L80" s="45">
        <f>'[2]Ведомость'!AI19</f>
        <v>748</v>
      </c>
      <c r="M80" s="45">
        <f>'[2]Ведомость'!AJ19</f>
        <v>280.4</v>
      </c>
      <c r="O80" s="42">
        <f t="shared" si="4"/>
        <v>40155.4166666667</v>
      </c>
      <c r="P80" s="45">
        <f>Q80/(Напряжение!E20*SQRT(3))</f>
        <v>0</v>
      </c>
      <c r="Q80" s="45">
        <f>'[2]Ведомость'!AA19</f>
        <v>0</v>
      </c>
      <c r="R80" s="45">
        <f>'[2]Ведомость'!AB19</f>
        <v>0</v>
      </c>
      <c r="S80" s="45">
        <f>T80/(Напряжение!E20*SQRT(3))</f>
        <v>9.89239274997527</v>
      </c>
      <c r="T80" s="45">
        <f>'[2]Ведомость'!AC19</f>
        <v>183.6</v>
      </c>
      <c r="U80" s="75">
        <f>'[2]Ведомость'!AD19</f>
        <v>155.60000000000002</v>
      </c>
      <c r="V80" s="51"/>
      <c r="W80" s="52"/>
      <c r="X80" s="52"/>
      <c r="Z80" s="52"/>
    </row>
    <row r="81" spans="1:26" s="46" customFormat="1" ht="15">
      <c r="A81" s="42">
        <f t="shared" si="3"/>
        <v>40154.4583333334</v>
      </c>
      <c r="B81" s="45">
        <f>C81/(Напряжение!E21*SQRT(3))</f>
        <v>88.87265074773471</v>
      </c>
      <c r="C81" s="45">
        <f>'[2]Ведомость'!Y20</f>
        <v>1653.6</v>
      </c>
      <c r="D81" s="45">
        <f>'[2]Ведомость'!Z20</f>
        <v>471.6</v>
      </c>
      <c r="E81" s="45">
        <f>F81/(Напряжение!E21*SQRT(3))</f>
        <v>12.57631850203793</v>
      </c>
      <c r="F81" s="45">
        <f>'[2]Ведомость'!AE20</f>
        <v>234</v>
      </c>
      <c r="G81" s="45">
        <f>'[2]Ведомость'!AF20</f>
        <v>116.4</v>
      </c>
      <c r="H81" s="45">
        <f>I81/(Напряжение!E21*SQRT(3))</f>
        <v>17.886319647342834</v>
      </c>
      <c r="I81" s="45">
        <f>'[2]Ведомость'!AG20</f>
        <v>332.8</v>
      </c>
      <c r="J81" s="45">
        <f>'[2]Ведомость'!AH20</f>
        <v>246</v>
      </c>
      <c r="K81" s="45">
        <f>L81/(Напряжение!E21*SQRT(3))</f>
        <v>39.19081816959854</v>
      </c>
      <c r="L81" s="45">
        <f>'[2]Ведомость'!AI20</f>
        <v>729.2</v>
      </c>
      <c r="M81" s="45">
        <f>'[2]Ведомость'!AJ20</f>
        <v>274.8</v>
      </c>
      <c r="O81" s="42">
        <f t="shared" si="4"/>
        <v>40154.4583333334</v>
      </c>
      <c r="P81" s="45">
        <f>Q81/(Напряжение!E21*SQRT(3))</f>
        <v>0</v>
      </c>
      <c r="Q81" s="45">
        <f>'[2]Ведомость'!AA20</f>
        <v>0</v>
      </c>
      <c r="R81" s="45">
        <f>'[2]Ведомость'!AB20</f>
        <v>0</v>
      </c>
      <c r="S81" s="45">
        <f>T81/(Напряжение!E21*SQRT(3))</f>
        <v>8.642188098836321</v>
      </c>
      <c r="T81" s="45">
        <f>'[2]Ведомость'!AC20</f>
        <v>160.8</v>
      </c>
      <c r="U81" s="75">
        <f>'[2]Ведомость'!AD20</f>
        <v>120</v>
      </c>
      <c r="V81" s="51"/>
      <c r="W81" s="52"/>
      <c r="X81" s="52"/>
      <c r="Z81" s="52"/>
    </row>
    <row r="82" spans="1:26" s="46" customFormat="1" ht="15">
      <c r="A82" s="42">
        <f t="shared" si="3"/>
        <v>40153.5000000001</v>
      </c>
      <c r="B82" s="45">
        <f>C82/(Напряжение!E22*SQRT(3))</f>
        <v>87.25840637988894</v>
      </c>
      <c r="C82" s="45">
        <f>'[2]Ведомость'!Y21</f>
        <v>1622.4</v>
      </c>
      <c r="D82" s="45">
        <f>'[2]Ведомость'!Z21</f>
        <v>470.4</v>
      </c>
      <c r="E82" s="45">
        <f>F82/(Напряжение!E22*SQRT(3))</f>
        <v>12.649887315427685</v>
      </c>
      <c r="F82" s="45">
        <f>'[2]Ведомость'!AE21</f>
        <v>235.2</v>
      </c>
      <c r="G82" s="45">
        <f>'[2]Ведомость'!AF21</f>
        <v>116.4</v>
      </c>
      <c r="H82" s="45">
        <f>I82/(Напряжение!E22*SQRT(3))</f>
        <v>17.813106627847148</v>
      </c>
      <c r="I82" s="45">
        <f>'[2]Ведомость'!AG21</f>
        <v>331.2</v>
      </c>
      <c r="J82" s="45">
        <f>'[2]Ведомость'!AH21</f>
        <v>244.8</v>
      </c>
      <c r="K82" s="45">
        <f>L82/(Напряжение!E22*SQRT(3))</f>
        <v>39.240466774387926</v>
      </c>
      <c r="L82" s="45">
        <f>'[2]Ведомость'!AI21</f>
        <v>729.6</v>
      </c>
      <c r="M82" s="45">
        <f>'[2]Ведомость'!AJ21</f>
        <v>276.4</v>
      </c>
      <c r="O82" s="42">
        <f t="shared" si="4"/>
        <v>40153.5000000001</v>
      </c>
      <c r="P82" s="45">
        <f>Q82/(Напряжение!E22*SQRT(3))</f>
        <v>0</v>
      </c>
      <c r="Q82" s="45">
        <f>'[2]Ведомость'!AA21</f>
        <v>0</v>
      </c>
      <c r="R82" s="45">
        <f>'[2]Ведомость'!AB21</f>
        <v>0</v>
      </c>
      <c r="S82" s="45">
        <f>T82/(Напряжение!E22*SQRT(3))</f>
        <v>8.583852106897359</v>
      </c>
      <c r="T82" s="45">
        <f>'[2]Ведомость'!AC21</f>
        <v>159.6</v>
      </c>
      <c r="U82" s="75">
        <f>'[2]Ведомость'!AD21</f>
        <v>110.6</v>
      </c>
      <c r="V82" s="51"/>
      <c r="W82" s="52"/>
      <c r="X82" s="52"/>
      <c r="Z82" s="52"/>
    </row>
    <row r="83" spans="1:26" s="46" customFormat="1" ht="15">
      <c r="A83" s="42">
        <f t="shared" si="3"/>
        <v>40152.5416666667</v>
      </c>
      <c r="B83" s="45">
        <f>C83/(Напряжение!E23*SQRT(3))</f>
        <v>89.45754782675164</v>
      </c>
      <c r="C83" s="45">
        <f>'[2]Ведомость'!Y22</f>
        <v>1657.2</v>
      </c>
      <c r="D83" s="45">
        <f>'[2]Ведомость'!Z22</f>
        <v>475.20000000000005</v>
      </c>
      <c r="E83" s="45">
        <f>F83/(Напряжение!E23*SQRT(3))</f>
        <v>13.149806088943215</v>
      </c>
      <c r="F83" s="45">
        <f>'[2]Ведомость'!AE22</f>
        <v>243.6</v>
      </c>
      <c r="G83" s="45">
        <f>'[2]Ведомость'!AF22</f>
        <v>116.4</v>
      </c>
      <c r="H83" s="45">
        <f>I83/(Напряжение!E23*SQRT(3))</f>
        <v>17.921739004635253</v>
      </c>
      <c r="I83" s="45">
        <f>'[2]Ведомость'!AG22</f>
        <v>332</v>
      </c>
      <c r="J83" s="45">
        <f>'[2]Ведомость'!AH22</f>
        <v>246.4</v>
      </c>
      <c r="K83" s="45">
        <f>L83/(Напряжение!E23*SQRT(3))</f>
        <v>40.26993161884909</v>
      </c>
      <c r="L83" s="45">
        <f>'[2]Ведомость'!AI22</f>
        <v>746</v>
      </c>
      <c r="M83" s="45">
        <f>'[2]Ведомость'!AJ22</f>
        <v>274.8</v>
      </c>
      <c r="O83" s="42">
        <f t="shared" si="4"/>
        <v>40152.5416666667</v>
      </c>
      <c r="P83" s="45">
        <f>Q83/(Напряжение!E23*SQRT(3))</f>
        <v>0</v>
      </c>
      <c r="Q83" s="45">
        <f>'[2]Ведомость'!AA22</f>
        <v>0</v>
      </c>
      <c r="R83" s="45">
        <f>'[2]Ведомость'!AB22</f>
        <v>0</v>
      </c>
      <c r="S83" s="45">
        <f>T83/(Напряжение!E23*SQRT(3))</f>
        <v>8.604593967888128</v>
      </c>
      <c r="T83" s="45">
        <f>'[2]Ведомость'!AC22</f>
        <v>159.39999999999998</v>
      </c>
      <c r="U83" s="75">
        <f>'[2]Ведомость'!AD22</f>
        <v>129.4</v>
      </c>
      <c r="V83" s="51"/>
      <c r="W83" s="52"/>
      <c r="X83" s="52"/>
      <c r="Z83" s="52"/>
    </row>
    <row r="84" spans="1:26" s="46" customFormat="1" ht="15">
      <c r="A84" s="42">
        <f t="shared" si="3"/>
        <v>40151.5833333334</v>
      </c>
      <c r="B84" s="45">
        <f>C84/(Напряжение!E24*SQRT(3))</f>
        <v>98.75367761330591</v>
      </c>
      <c r="C84" s="45">
        <f>'[2]Ведомость'!Y23</f>
        <v>1828.8</v>
      </c>
      <c r="D84" s="45">
        <f>'[2]Ведомость'!Z23</f>
        <v>505.20000000000005</v>
      </c>
      <c r="E84" s="45">
        <f>F84/(Напряжение!E24*SQRT(3))</f>
        <v>13.931785227598931</v>
      </c>
      <c r="F84" s="45">
        <f>'[2]Ведомость'!AE23</f>
        <v>258</v>
      </c>
      <c r="G84" s="45">
        <f>'[2]Ведомость'!AF23</f>
        <v>118.8</v>
      </c>
      <c r="H84" s="45">
        <f>I84/(Напряжение!E24*SQRT(3))</f>
        <v>17.949323293232112</v>
      </c>
      <c r="I84" s="45">
        <f>'[2]Ведомость'!AG23</f>
        <v>332.4</v>
      </c>
      <c r="J84" s="45">
        <f>'[2]Ведомость'!AH23</f>
        <v>244</v>
      </c>
      <c r="K84" s="45">
        <f>L84/(Напряжение!E24*SQRT(3))</f>
        <v>42.94013803483206</v>
      </c>
      <c r="L84" s="45">
        <f>'[2]Ведомость'!AI23</f>
        <v>795.2</v>
      </c>
      <c r="M84" s="45">
        <f>'[2]Ведомость'!AJ23</f>
        <v>283.20000000000005</v>
      </c>
      <c r="O84" s="42">
        <f t="shared" si="4"/>
        <v>40151.5833333334</v>
      </c>
      <c r="P84" s="45">
        <f>Q84/(Напряжение!E24*SQRT(3))</f>
        <v>0</v>
      </c>
      <c r="Q84" s="45">
        <f>'[2]Ведомость'!AA23</f>
        <v>0</v>
      </c>
      <c r="R84" s="45">
        <f>'[2]Ведомость'!AB23</f>
        <v>0</v>
      </c>
      <c r="S84" s="45">
        <f>T84/(Напряжение!E24*SQRT(3))</f>
        <v>7.268287952072932</v>
      </c>
      <c r="T84" s="45">
        <f>'[2]Ведомость'!AC23</f>
        <v>134.60000000000002</v>
      </c>
      <c r="U84" s="75">
        <f>'[2]Ведомость'!AD23</f>
        <v>89</v>
      </c>
      <c r="V84" s="51"/>
      <c r="W84" s="52"/>
      <c r="X84" s="52"/>
      <c r="Z84" s="52"/>
    </row>
    <row r="85" spans="1:26" s="46" customFormat="1" ht="15">
      <c r="A85" s="42">
        <f t="shared" si="3"/>
        <v>40150.6250000001</v>
      </c>
      <c r="B85" s="45">
        <f>C85/(Напряжение!E25*SQRT(3))</f>
        <v>113.95651276621373</v>
      </c>
      <c r="C85" s="45">
        <f>'[2]Ведомость'!Y24</f>
        <v>2106</v>
      </c>
      <c r="D85" s="45">
        <f>'[2]Ведомость'!Z24</f>
        <v>538.8</v>
      </c>
      <c r="E85" s="45">
        <f>F85/(Напряжение!E25*SQRT(3))</f>
        <v>16.103256504855274</v>
      </c>
      <c r="F85" s="45">
        <f>'[2]Ведомость'!AE24</f>
        <v>297.6</v>
      </c>
      <c r="G85" s="45">
        <f>'[2]Ведомость'!AF24</f>
        <v>126</v>
      </c>
      <c r="H85" s="45">
        <f>I85/(Напряжение!E25*SQRT(3))</f>
        <v>17.683280328584353</v>
      </c>
      <c r="I85" s="45">
        <f>'[2]Ведомость'!AG24</f>
        <v>326.79999999999995</v>
      </c>
      <c r="J85" s="45">
        <f>'[2]Ведомость'!AH24</f>
        <v>241.2</v>
      </c>
      <c r="K85" s="45">
        <f>L85/(Напряжение!E25*SQRT(3))</f>
        <v>48.331413676534716</v>
      </c>
      <c r="L85" s="45">
        <f>'[2]Ведомость'!AI24</f>
        <v>893.2</v>
      </c>
      <c r="M85" s="45">
        <f>'[2]Ведомость'!AJ24</f>
        <v>280</v>
      </c>
      <c r="O85" s="42">
        <f t="shared" si="4"/>
        <v>40150.6250000001</v>
      </c>
      <c r="P85" s="45">
        <f>Q85/(Напряжение!E25*SQRT(3))</f>
        <v>0</v>
      </c>
      <c r="Q85" s="45">
        <f>'[2]Ведомость'!AA24</f>
        <v>0</v>
      </c>
      <c r="R85" s="45">
        <f>'[2]Ведомость'!AB24</f>
        <v>0</v>
      </c>
      <c r="S85" s="45">
        <f>T85/(Напряжение!E25*SQRT(3))</f>
        <v>7.423947555329783</v>
      </c>
      <c r="T85" s="45">
        <f>'[2]Ведомость'!AC24</f>
        <v>137.2</v>
      </c>
      <c r="U85" s="75">
        <f>'[2]Ведомость'!AD24</f>
        <v>86</v>
      </c>
      <c r="V85" s="51"/>
      <c r="W85" s="52"/>
      <c r="X85" s="52"/>
      <c r="Z85" s="52"/>
    </row>
    <row r="86" spans="1:26" s="46" customFormat="1" ht="15">
      <c r="A86" s="42">
        <f t="shared" si="3"/>
        <v>40149.6666666667</v>
      </c>
      <c r="B86" s="45">
        <f>C86/(Напряжение!E26*SQRT(3))</f>
        <v>115.46229926040671</v>
      </c>
      <c r="C86" s="45">
        <f>'[2]Ведомость'!Y25</f>
        <v>2139.6000000000004</v>
      </c>
      <c r="D86" s="45">
        <f>'[2]Ведомость'!Z25</f>
        <v>535.2</v>
      </c>
      <c r="E86" s="45">
        <f>F86/(Напряжение!E26*SQRT(3))</f>
        <v>15.930300402725772</v>
      </c>
      <c r="F86" s="45">
        <f>'[2]Ведомость'!AE25</f>
        <v>295.20000000000005</v>
      </c>
      <c r="G86" s="45">
        <f>'[2]Ведомость'!AF25</f>
        <v>124.80000000000001</v>
      </c>
      <c r="H86" s="45">
        <f>I86/(Напряжение!E26*SQRT(3))</f>
        <v>17.70033378080641</v>
      </c>
      <c r="I86" s="45">
        <f>'[2]Ведомость'!AG25</f>
        <v>328</v>
      </c>
      <c r="J86" s="45">
        <f>'[2]Ведомость'!AH25</f>
        <v>243.6</v>
      </c>
      <c r="K86" s="45">
        <f>L86/(Напряжение!E26*SQRT(3))</f>
        <v>49.40983417593399</v>
      </c>
      <c r="L86" s="45">
        <f>'[2]Ведомость'!AI25</f>
        <v>915.5999999999999</v>
      </c>
      <c r="M86" s="45">
        <f>'[2]Ведомость'!AJ25</f>
        <v>287.20000000000005</v>
      </c>
      <c r="O86" s="42">
        <f t="shared" si="4"/>
        <v>40149.6666666667</v>
      </c>
      <c r="P86" s="45">
        <f>Q86/(Напряжение!E26*SQRT(3))</f>
        <v>0</v>
      </c>
      <c r="Q86" s="45">
        <f>'[2]Ведомость'!AA25</f>
        <v>0</v>
      </c>
      <c r="R86" s="45">
        <f>'[2]Ведомость'!AB25</f>
        <v>0</v>
      </c>
      <c r="S86" s="45">
        <f>T86/(Напряжение!E26*SQRT(3))</f>
        <v>7.231233922646521</v>
      </c>
      <c r="T86" s="45">
        <f>'[2]Ведомость'!AC25</f>
        <v>134</v>
      </c>
      <c r="U86" s="75">
        <f>'[2]Ведомость'!AD25</f>
        <v>80.6</v>
      </c>
      <c r="V86" s="51"/>
      <c r="W86" s="52"/>
      <c r="X86" s="52"/>
      <c r="Z86" s="52"/>
    </row>
    <row r="87" spans="1:26" s="46" customFormat="1" ht="15">
      <c r="A87" s="42">
        <f t="shared" si="3"/>
        <v>40148.7083333334</v>
      </c>
      <c r="B87" s="45">
        <f>C87/(Напряжение!E27*SQRT(3))</f>
        <v>114.1861019848898</v>
      </c>
      <c r="C87" s="45">
        <f>'[2]Ведомость'!Y26</f>
        <v>2116.8</v>
      </c>
      <c r="D87" s="45">
        <f>'[2]Ведомость'!Z26</f>
        <v>523.2</v>
      </c>
      <c r="E87" s="45">
        <f>F87/(Напряжение!E27*SQRT(3))</f>
        <v>16.053374882229406</v>
      </c>
      <c r="F87" s="45">
        <f>'[2]Ведомость'!AE26</f>
        <v>297.6</v>
      </c>
      <c r="G87" s="45">
        <f>'[2]Ведомость'!AF26</f>
        <v>124.8</v>
      </c>
      <c r="H87" s="45">
        <f>I87/(Напряжение!E27*SQRT(3))</f>
        <v>17.822698457958985</v>
      </c>
      <c r="I87" s="45">
        <f>'[2]Ведомость'!AG26</f>
        <v>330.4</v>
      </c>
      <c r="J87" s="45">
        <f>'[2]Ведомость'!AH26</f>
        <v>243.60000000000002</v>
      </c>
      <c r="K87" s="45">
        <f>L87/(Напряжение!E27*SQRT(3))</f>
        <v>48.05223906280226</v>
      </c>
      <c r="L87" s="45">
        <f>'[2]Ведомость'!AI26</f>
        <v>890.8</v>
      </c>
      <c r="M87" s="45">
        <f>'[2]Ведомость'!AJ26</f>
        <v>277.6</v>
      </c>
      <c r="O87" s="42">
        <f t="shared" si="4"/>
        <v>40148.7083333334</v>
      </c>
      <c r="P87" s="45">
        <f>Q87/(Напряжение!E27*SQRT(3))</f>
        <v>0</v>
      </c>
      <c r="Q87" s="45">
        <f>'[2]Ведомость'!AA26</f>
        <v>0</v>
      </c>
      <c r="R87" s="45">
        <f>'[2]Ведомость'!AB26</f>
        <v>0</v>
      </c>
      <c r="S87" s="45">
        <f>T87/(Напряжение!E27*SQRT(3))</f>
        <v>7.131237094861314</v>
      </c>
      <c r="T87" s="45">
        <f>'[2]Ведомость'!AC26</f>
        <v>132.2</v>
      </c>
      <c r="U87" s="75">
        <f>'[2]Ведомость'!AD26</f>
        <v>77.2</v>
      </c>
      <c r="V87" s="51"/>
      <c r="W87" s="52"/>
      <c r="X87" s="52"/>
      <c r="Z87" s="52"/>
    </row>
    <row r="88" spans="1:26" s="46" customFormat="1" ht="15">
      <c r="A88" s="42">
        <f t="shared" si="3"/>
        <v>40147.7500000001</v>
      </c>
      <c r="B88" s="45">
        <f>C88/(Напряжение!E28*SQRT(3))</f>
        <v>111.42974190905367</v>
      </c>
      <c r="C88" s="45">
        <f>'[2]Ведомость'!Y27</f>
        <v>2060.4</v>
      </c>
      <c r="D88" s="45">
        <f>'[2]Ведомость'!Z27</f>
        <v>526.8</v>
      </c>
      <c r="E88" s="45">
        <f>F88/(Напряжение!E28*SQRT(3))</f>
        <v>15.315910943818677</v>
      </c>
      <c r="F88" s="45">
        <f>'[2]Ведомость'!AE27</f>
        <v>283.20000000000005</v>
      </c>
      <c r="G88" s="45">
        <f>'[2]Ведомость'!AF27</f>
        <v>123.6</v>
      </c>
      <c r="H88" s="45">
        <f>I88/(Напряжение!E28*SQRT(3))</f>
        <v>17.955093338092514</v>
      </c>
      <c r="I88" s="45">
        <f>'[2]Ведомость'!AG27</f>
        <v>332</v>
      </c>
      <c r="J88" s="45">
        <f>'[2]Ведомость'!AH27</f>
        <v>247.2</v>
      </c>
      <c r="K88" s="45">
        <f>L88/(Напряжение!E28*SQRT(3))</f>
        <v>46.531814181008436</v>
      </c>
      <c r="L88" s="45">
        <f>'[2]Ведомость'!AI27</f>
        <v>860.4000000000001</v>
      </c>
      <c r="M88" s="45">
        <f>'[2]Ведомость'!AJ27</f>
        <v>282.4</v>
      </c>
      <c r="O88" s="42">
        <f t="shared" si="4"/>
        <v>40147.7500000001</v>
      </c>
      <c r="P88" s="45">
        <f>Q88/(Напряжение!E28*SQRT(3))</f>
        <v>0</v>
      </c>
      <c r="Q88" s="45">
        <f>'[2]Ведомость'!AA27</f>
        <v>0</v>
      </c>
      <c r="R88" s="45">
        <f>'[2]Ведомость'!AB27</f>
        <v>0</v>
      </c>
      <c r="S88" s="45">
        <f>T88/(Напряжение!E28*SQRT(3))</f>
        <v>6.94407826690084</v>
      </c>
      <c r="T88" s="45">
        <f>'[2]Ведомость'!AC27</f>
        <v>128.4</v>
      </c>
      <c r="U88" s="75">
        <f>'[2]Ведомость'!AD27</f>
        <v>80.4</v>
      </c>
      <c r="V88" s="51"/>
      <c r="W88" s="52"/>
      <c r="X88" s="52"/>
      <c r="Z88" s="52"/>
    </row>
    <row r="89" spans="1:26" s="46" customFormat="1" ht="15">
      <c r="A89" s="42">
        <f t="shared" si="3"/>
        <v>40146.7916666668</v>
      </c>
      <c r="B89" s="45">
        <f>C89/(Напряжение!E29*SQRT(3))</f>
        <v>100.87100515938792</v>
      </c>
      <c r="C89" s="45">
        <f>'[2]Ведомость'!Y28</f>
        <v>1869.6</v>
      </c>
      <c r="D89" s="45">
        <f>'[2]Ведомость'!Z28</f>
        <v>508.8</v>
      </c>
      <c r="E89" s="45">
        <f>F89/(Напряжение!E29*SQRT(3))</f>
        <v>14.6321226996288</v>
      </c>
      <c r="F89" s="45">
        <f>'[2]Ведомость'!AE28</f>
        <v>271.2</v>
      </c>
      <c r="G89" s="45">
        <f>'[2]Ведомость'!AF28</f>
        <v>122.4</v>
      </c>
      <c r="H89" s="45">
        <f>I89/(Напряжение!E29*SQRT(3))</f>
        <v>18.171456213993284</v>
      </c>
      <c r="I89" s="45">
        <f>'[2]Ведомость'!AG28</f>
        <v>336.79999999999995</v>
      </c>
      <c r="J89" s="45">
        <f>'[2]Ведомость'!AH28</f>
        <v>247.2</v>
      </c>
      <c r="K89" s="45">
        <f>L89/(Напряжение!E29*SQRT(3))</f>
        <v>40.63759150944105</v>
      </c>
      <c r="L89" s="45">
        <f>'[2]Ведомость'!AI28</f>
        <v>753.2</v>
      </c>
      <c r="M89" s="45">
        <f>'[2]Ведомость'!AJ28</f>
        <v>273.6</v>
      </c>
      <c r="O89" s="42">
        <f t="shared" si="4"/>
        <v>40146.7916666668</v>
      </c>
      <c r="P89" s="45">
        <f>Q89/(Напряжение!E29*SQRT(3))</f>
        <v>0</v>
      </c>
      <c r="Q89" s="45">
        <f>'[2]Ведомость'!AA28</f>
        <v>0</v>
      </c>
      <c r="R89" s="45">
        <f>'[2]Ведомость'!AB28</f>
        <v>0</v>
      </c>
      <c r="S89" s="45">
        <f>T89/(Напряжение!E29*SQRT(3))</f>
        <v>6.506762527932276</v>
      </c>
      <c r="T89" s="45">
        <f>'[2]Ведомость'!AC28</f>
        <v>120.6</v>
      </c>
      <c r="U89" s="75">
        <f>'[2]Ведомость'!AD28</f>
        <v>74</v>
      </c>
      <c r="V89" s="51"/>
      <c r="W89" s="52"/>
      <c r="X89" s="52"/>
      <c r="Z89" s="52"/>
    </row>
    <row r="90" spans="1:26" s="46" customFormat="1" ht="15">
      <c r="A90" s="42">
        <f t="shared" si="3"/>
        <v>40145.8333333334</v>
      </c>
      <c r="B90" s="45">
        <f>C90/(Напряжение!E30*SQRT(3))</f>
        <v>89.85243205474225</v>
      </c>
      <c r="C90" s="45">
        <f>'[2]Ведомость'!Y29</f>
        <v>1671.6</v>
      </c>
      <c r="D90" s="45">
        <f>'[2]Ведомость'!Z29</f>
        <v>493.2</v>
      </c>
      <c r="E90" s="45">
        <f>F90/(Напряжение!E30*SQRT(3))</f>
        <v>13.416587126623396</v>
      </c>
      <c r="F90" s="45">
        <f>'[2]Ведомость'!AE29</f>
        <v>249.6</v>
      </c>
      <c r="G90" s="45">
        <f>'[2]Ведомость'!AF29</f>
        <v>120</v>
      </c>
      <c r="H90" s="45">
        <f>I90/(Напряжение!E30*SQRT(3))</f>
        <v>17.84578095368176</v>
      </c>
      <c r="I90" s="45">
        <f>'[2]Ведомость'!AG29</f>
        <v>332</v>
      </c>
      <c r="J90" s="45">
        <f>'[2]Ведомость'!AH29</f>
        <v>247.2</v>
      </c>
      <c r="K90" s="45">
        <f>L90/(Напряжение!E30*SQRT(3))</f>
        <v>34.1864960438</v>
      </c>
      <c r="L90" s="45">
        <f>'[2]Ведомость'!AI29</f>
        <v>636</v>
      </c>
      <c r="M90" s="45">
        <f>'[2]Ведомость'!AJ29</f>
        <v>258.8</v>
      </c>
      <c r="O90" s="42">
        <f t="shared" si="4"/>
        <v>40145.8333333334</v>
      </c>
      <c r="P90" s="45">
        <f>Q90/(Напряжение!E30*SQRT(3))</f>
        <v>0</v>
      </c>
      <c r="Q90" s="45">
        <f>'[2]Ведомость'!AA29</f>
        <v>0</v>
      </c>
      <c r="R90" s="45">
        <f>'[2]Ведомость'!AB29</f>
        <v>0</v>
      </c>
      <c r="S90" s="45">
        <f>T90/(Напряжение!E30*SQRT(3))</f>
        <v>6.633040270133522</v>
      </c>
      <c r="T90" s="45">
        <f>'[2]Ведомость'!AC29</f>
        <v>123.4</v>
      </c>
      <c r="U90" s="75">
        <f>'[2]Ведомость'!AD29</f>
        <v>77</v>
      </c>
      <c r="V90" s="51"/>
      <c r="W90" s="52"/>
      <c r="X90" s="52"/>
      <c r="Z90" s="52"/>
    </row>
    <row r="91" spans="1:26" s="46" customFormat="1" ht="15">
      <c r="A91" s="42">
        <f t="shared" si="3"/>
        <v>40144.8750000001</v>
      </c>
      <c r="B91" s="45">
        <f>C91/(Напряжение!E31*SQRT(3))</f>
        <v>77.15967797105685</v>
      </c>
      <c r="C91" s="45">
        <f>'[2]Ведомость'!Y30</f>
        <v>1437.6</v>
      </c>
      <c r="D91" s="45">
        <f>'[2]Ведомость'!Z30</f>
        <v>476.4</v>
      </c>
      <c r="E91" s="45">
        <f>F91/(Напряжение!E31*SQRT(3))</f>
        <v>12.430565816706157</v>
      </c>
      <c r="F91" s="45">
        <f>'[2]Ведомость'!AE30</f>
        <v>231.60000000000002</v>
      </c>
      <c r="G91" s="45">
        <f>'[2]Ведомость'!AF30</f>
        <v>118.8</v>
      </c>
      <c r="H91" s="45">
        <f>I91/(Напряжение!E31*SQRT(3))</f>
        <v>17.604600983936177</v>
      </c>
      <c r="I91" s="45">
        <f>'[2]Ведомость'!AG30</f>
        <v>328</v>
      </c>
      <c r="J91" s="45">
        <f>'[2]Ведомость'!AH30</f>
        <v>249.2</v>
      </c>
      <c r="K91" s="45">
        <f>L91/(Напряжение!E31*SQRT(3))</f>
        <v>28.63968013728154</v>
      </c>
      <c r="L91" s="45">
        <f>'[2]Ведомость'!AI30</f>
        <v>533.6</v>
      </c>
      <c r="M91" s="45">
        <f>'[2]Ведомость'!AJ30</f>
        <v>254</v>
      </c>
      <c r="O91" s="42">
        <f t="shared" si="4"/>
        <v>40144.8750000001</v>
      </c>
      <c r="P91" s="45">
        <f>Q91/(Напряжение!E31*SQRT(3))</f>
        <v>0</v>
      </c>
      <c r="Q91" s="45">
        <f>'[2]Ведомость'!AA30</f>
        <v>0</v>
      </c>
      <c r="R91" s="45">
        <f>'[2]Ведомость'!AB30</f>
        <v>0</v>
      </c>
      <c r="S91" s="45">
        <f>T91/(Напряжение!E31*SQRT(3))</f>
        <v>7.2135925982958</v>
      </c>
      <c r="T91" s="45">
        <f>'[2]Ведомость'!AC30</f>
        <v>134.4</v>
      </c>
      <c r="U91" s="75">
        <f>'[2]Ведомость'!AD30</f>
        <v>73.8</v>
      </c>
      <c r="V91" s="51"/>
      <c r="W91" s="52"/>
      <c r="X91" s="52"/>
      <c r="Z91" s="52"/>
    </row>
    <row r="92" spans="1:26" s="46" customFormat="1" ht="15">
      <c r="A92" s="42">
        <f t="shared" si="3"/>
        <v>40143.9166666668</v>
      </c>
      <c r="B92" s="45">
        <f>C92/(Напряжение!E32*SQRT(3))</f>
        <v>67.62546474444655</v>
      </c>
      <c r="C92" s="45">
        <f>'[2]Ведомость'!Y31</f>
        <v>1263.6</v>
      </c>
      <c r="D92" s="45">
        <f>'[2]Ведомость'!Z31</f>
        <v>472.8</v>
      </c>
      <c r="E92" s="45">
        <f>F92/(Напряжение!E32*SQRT(3))</f>
        <v>11.881017072860981</v>
      </c>
      <c r="F92" s="45">
        <f>'[2]Ведомость'!AE31</f>
        <v>222</v>
      </c>
      <c r="G92" s="45">
        <f>'[2]Ведомость'!AF31</f>
        <v>118.8</v>
      </c>
      <c r="H92" s="45">
        <f>I92/(Напряжение!E32*SQRT(3))</f>
        <v>17.63956408655396</v>
      </c>
      <c r="I92" s="45">
        <f>'[2]Ведомость'!AG31</f>
        <v>329.6</v>
      </c>
      <c r="J92" s="45">
        <f>'[2]Ведомость'!AH31</f>
        <v>250.8</v>
      </c>
      <c r="K92" s="45">
        <f>L92/(Напряжение!E32*SQRT(3))</f>
        <v>25.453205945282356</v>
      </c>
      <c r="L92" s="45">
        <f>'[2]Ведомость'!AI31</f>
        <v>475.6</v>
      </c>
      <c r="M92" s="45">
        <f>'[2]Ведомость'!AJ31</f>
        <v>255.6</v>
      </c>
      <c r="O92" s="42">
        <f t="shared" si="4"/>
        <v>40143.9166666668</v>
      </c>
      <c r="P92" s="45">
        <f>Q92/(Напряжение!E32*SQRT(3))</f>
        <v>0</v>
      </c>
      <c r="Q92" s="45">
        <f>'[2]Ведомость'!AA31</f>
        <v>0</v>
      </c>
      <c r="R92" s="45">
        <f>'[2]Ведомость'!AB31</f>
        <v>0</v>
      </c>
      <c r="S92" s="45">
        <f>T92/(Напряжение!E32*SQRT(3))</f>
        <v>6.796798055195246</v>
      </c>
      <c r="T92" s="45">
        <f>'[2]Ведомость'!AC31</f>
        <v>127</v>
      </c>
      <c r="U92" s="75">
        <f>'[2]Ведомость'!AD31</f>
        <v>74.8</v>
      </c>
      <c r="V92" s="51"/>
      <c r="W92" s="52"/>
      <c r="X92" s="52"/>
      <c r="Z92" s="52"/>
    </row>
    <row r="93" spans="1:26" s="46" customFormat="1" ht="15">
      <c r="A93" s="42">
        <f t="shared" si="3"/>
        <v>40142.9583333334</v>
      </c>
      <c r="B93" s="45">
        <f>C93/(Напряжение!E33*SQRT(3))</f>
        <v>63.08537543446067</v>
      </c>
      <c r="C93" s="45">
        <f>'[2]Ведомость'!Y32</f>
        <v>1179.6</v>
      </c>
      <c r="D93" s="45">
        <f>'[2]Ведомость'!Z32</f>
        <v>460.79999999999995</v>
      </c>
      <c r="E93" s="45">
        <f>F93/(Напряжение!E33*SQRT(3))</f>
        <v>11.55174728199687</v>
      </c>
      <c r="F93" s="45">
        <f>'[2]Ведомость'!AE32</f>
        <v>216</v>
      </c>
      <c r="G93" s="45">
        <f>'[2]Ведомость'!AF32</f>
        <v>117.6</v>
      </c>
      <c r="H93" s="45">
        <f>I93/(Напряжение!E33*SQRT(3))</f>
        <v>17.691287041132238</v>
      </c>
      <c r="I93" s="45">
        <f>'[2]Ведомость'!AG32</f>
        <v>330.79999999999995</v>
      </c>
      <c r="J93" s="45">
        <f>'[2]Ведомость'!AH32</f>
        <v>250</v>
      </c>
      <c r="K93" s="45">
        <f>L93/(Напряжение!E33*SQRT(3))</f>
        <v>23.65968980349729</v>
      </c>
      <c r="L93" s="45">
        <f>'[2]Ведомость'!AI32</f>
        <v>442.4</v>
      </c>
      <c r="M93" s="45">
        <f>'[2]Ведомость'!AJ32</f>
        <v>251.2</v>
      </c>
      <c r="O93" s="42">
        <f t="shared" si="4"/>
        <v>40142.9583333334</v>
      </c>
      <c r="P93" s="45">
        <f>Q93/(Напряжение!E33*SQRT(3))</f>
        <v>0</v>
      </c>
      <c r="Q93" s="45">
        <f>'[2]Ведомость'!AA32</f>
        <v>0</v>
      </c>
      <c r="R93" s="45">
        <f>'[2]Ведомость'!AB32</f>
        <v>0</v>
      </c>
      <c r="S93" s="45">
        <f>T93/(Напряжение!E33*SQRT(3))</f>
        <v>6.695734998638925</v>
      </c>
      <c r="T93" s="45">
        <f>'[2]Ведомость'!AC32</f>
        <v>125.19999999999999</v>
      </c>
      <c r="U93" s="75">
        <f>'[2]Ведомость'!AD32</f>
        <v>74.80000000000001</v>
      </c>
      <c r="V93" s="51"/>
      <c r="W93" s="52"/>
      <c r="X93" s="52"/>
      <c r="Z93" s="52"/>
    </row>
    <row r="94" spans="1:26" s="46" customFormat="1" ht="15">
      <c r="A94" s="42">
        <f t="shared" si="3"/>
        <v>40142.0000000001</v>
      </c>
      <c r="B94" s="45">
        <f>C94/(Напряжение!E34*SQRT(3))</f>
        <v>61.57603541947633</v>
      </c>
      <c r="C94" s="45">
        <f>'[2]Ведомость'!Y33</f>
        <v>1152</v>
      </c>
      <c r="D94" s="45">
        <f>'[2]Ведомость'!Z33</f>
        <v>468</v>
      </c>
      <c r="E94" s="45">
        <f>F94/(Напряжение!E34*SQRT(3))</f>
        <v>11.80207345539963</v>
      </c>
      <c r="F94" s="45">
        <f>'[2]Ведомость'!AE33</f>
        <v>220.8</v>
      </c>
      <c r="G94" s="45">
        <f>'[2]Ведомость'!AF33</f>
        <v>121.2</v>
      </c>
      <c r="H94" s="45">
        <f>I94/(Напряжение!E34*SQRT(3))</f>
        <v>17.59620734382952</v>
      </c>
      <c r="I94" s="45">
        <f>'[2]Ведомость'!AG33</f>
        <v>329.2</v>
      </c>
      <c r="J94" s="45">
        <f>'[2]Ведомость'!AH33</f>
        <v>253.2</v>
      </c>
      <c r="K94" s="45">
        <f>L94/(Напряжение!E34*SQRT(3))</f>
        <v>22.87720760376377</v>
      </c>
      <c r="L94" s="45">
        <f>'[2]Ведомость'!AI33</f>
        <v>428</v>
      </c>
      <c r="M94" s="45">
        <f>'[2]Ведомость'!AJ33</f>
        <v>255.6</v>
      </c>
      <c r="O94" s="42">
        <f t="shared" si="4"/>
        <v>40142.0000000001</v>
      </c>
      <c r="P94" s="45">
        <f>Q94/(Напряжение!E34*SQRT(3))</f>
        <v>0</v>
      </c>
      <c r="Q94" s="45">
        <f>'[2]Ведомость'!AA33</f>
        <v>0</v>
      </c>
      <c r="R94" s="45">
        <f>'[2]Ведомость'!AB33</f>
        <v>0</v>
      </c>
      <c r="S94" s="45">
        <f>T94/(Напряжение!E34*SQRT(3))</f>
        <v>6.831091429348154</v>
      </c>
      <c r="T94" s="45">
        <f>'[2]Ведомость'!AC33</f>
        <v>127.8</v>
      </c>
      <c r="U94" s="75">
        <f>'[2]Ведомость'!AD33</f>
        <v>76.8</v>
      </c>
      <c r="V94" s="51"/>
      <c r="W94" s="52"/>
      <c r="X94" s="52"/>
      <c r="Z94" s="52"/>
    </row>
    <row r="100" spans="1:28" ht="15">
      <c r="A100" s="16" t="s">
        <v>45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9">
        <f>M67</f>
        <v>41626</v>
      </c>
      <c r="N100" s="56"/>
      <c r="P100" s="56"/>
      <c r="Q100" s="56"/>
      <c r="R100" s="56"/>
      <c r="S100" s="56"/>
      <c r="T100" s="16" t="s">
        <v>24</v>
      </c>
      <c r="U100" s="56"/>
      <c r="V100" s="56"/>
      <c r="W100" s="56"/>
      <c r="X100" s="56"/>
      <c r="Y100" s="56"/>
      <c r="Z100" s="56"/>
      <c r="AA100" s="59">
        <f>AA67</f>
        <v>41626</v>
      </c>
      <c r="AB100" s="56"/>
    </row>
    <row r="101" spans="1:28" ht="15">
      <c r="A101" s="16" t="s">
        <v>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46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5" ht="15">
      <c r="A102" s="67"/>
      <c r="B102" s="92" t="str">
        <f>'[2]Ведомость'!$AK$7</f>
        <v>ГПП Яч. 3501</v>
      </c>
      <c r="C102" s="83"/>
      <c r="D102" s="79"/>
      <c r="E102" s="93" t="str">
        <f>'[2]Ведомость'!$AM$7</f>
        <v>ГПП Яч. 3502 (тп20)</v>
      </c>
      <c r="F102" s="80"/>
      <c r="G102" s="80"/>
      <c r="H102" s="93" t="str">
        <f>'[2]Ведомость'!$AO$7</f>
        <v>ГПП Яч. 3503</v>
      </c>
      <c r="I102" s="80"/>
      <c r="J102" s="78"/>
      <c r="K102" s="15"/>
      <c r="L102" s="14"/>
      <c r="M102" s="14"/>
      <c r="O102" s="78" t="s">
        <v>6</v>
      </c>
      <c r="P102" s="83"/>
      <c r="Q102" s="83"/>
      <c r="R102" s="15"/>
      <c r="S102" s="81" t="s">
        <v>22</v>
      </c>
      <c r="T102" s="80"/>
      <c r="U102" s="80"/>
      <c r="W102" s="90" t="s">
        <v>23</v>
      </c>
      <c r="X102" s="87"/>
      <c r="Y102" s="88"/>
    </row>
    <row r="103" spans="1:25" ht="15">
      <c r="A103" s="41" t="s">
        <v>0</v>
      </c>
      <c r="B103" s="8" t="s">
        <v>1</v>
      </c>
      <c r="C103" s="8" t="s">
        <v>2</v>
      </c>
      <c r="D103" s="8" t="s">
        <v>3</v>
      </c>
      <c r="E103" s="8" t="s">
        <v>1</v>
      </c>
      <c r="F103" s="8" t="s">
        <v>2</v>
      </c>
      <c r="G103" s="8" t="s">
        <v>3</v>
      </c>
      <c r="H103" s="8" t="s">
        <v>1</v>
      </c>
      <c r="I103" s="8" t="s">
        <v>2</v>
      </c>
      <c r="J103" s="10" t="s">
        <v>3</v>
      </c>
      <c r="K103" s="18"/>
      <c r="L103" s="11"/>
      <c r="M103" s="12"/>
      <c r="N103" s="3"/>
      <c r="O103" s="47" t="s">
        <v>0</v>
      </c>
      <c r="P103" s="8" t="s">
        <v>2</v>
      </c>
      <c r="Q103" s="17" t="s">
        <v>3</v>
      </c>
      <c r="R103" s="21"/>
      <c r="S103" s="7" t="s">
        <v>0</v>
      </c>
      <c r="T103" s="8" t="s">
        <v>2</v>
      </c>
      <c r="U103" s="8" t="s">
        <v>3</v>
      </c>
      <c r="W103" s="7" t="s">
        <v>0</v>
      </c>
      <c r="X103" s="8" t="s">
        <v>2</v>
      </c>
      <c r="Y103" s="8" t="s">
        <v>3</v>
      </c>
    </row>
    <row r="104" spans="1:28" s="46" customFormat="1" ht="15">
      <c r="A104" s="42">
        <f aca="true" t="shared" si="5" ref="A104:A127">A71</f>
        <v>40164.041666666664</v>
      </c>
      <c r="B104" s="45">
        <f>C104/(Напряжение!F11*SQRT(3))</f>
        <v>161.618729404759</v>
      </c>
      <c r="C104" s="45">
        <f>'[2]Ведомость'!AK10</f>
        <v>10558.8</v>
      </c>
      <c r="D104" s="45">
        <f>'[2]Ведомость'!AL10</f>
        <v>399</v>
      </c>
      <c r="E104" s="45">
        <f>F104/(Напряжение!D11*SQRT(3))</f>
        <v>62.37414247001423</v>
      </c>
      <c r="F104" s="45">
        <f>'[2]Ведомость'!AM10</f>
        <v>4086.6</v>
      </c>
      <c r="G104" s="45">
        <f>'[2]Ведомость'!AN10</f>
        <v>2188.2</v>
      </c>
      <c r="H104" s="45">
        <f>I104/(Напряжение!D11*SQRT(3))</f>
        <v>105.7732117939604</v>
      </c>
      <c r="I104" s="45">
        <f>'[2]Ведомость'!AO10</f>
        <v>6930</v>
      </c>
      <c r="J104" s="45">
        <f>'[2]Ведомость'!AP10</f>
        <v>1974</v>
      </c>
      <c r="K104" s="51"/>
      <c r="L104" s="52"/>
      <c r="M104" s="52"/>
      <c r="O104" s="42">
        <f>A104</f>
        <v>40164.041666666664</v>
      </c>
      <c r="P104" s="45">
        <f>C5+F5+I5+L5+Q5+T5+W5+C38+F38+I38+L38+Q38+T38+W38+C71+F71+I71+L71+Q71+T71+C104+F104+I104</f>
        <v>28687.28</v>
      </c>
      <c r="Q104" s="45">
        <f>D5+G5+J5+M5+R5+U5+X5+D38+G38+J38+M38+R38+U38+X38+D71+G71+J71+M71+R71+U71+D104+G104+J104</f>
        <v>7562.36</v>
      </c>
      <c r="R104" s="51"/>
      <c r="S104" s="42">
        <f>O104</f>
        <v>40164.041666666664</v>
      </c>
      <c r="T104" s="45">
        <f>C5+F5+I5+L5+C38+F38+I38+L38+C71+F71+I71+L71+C104+F104+I104</f>
        <v>27196.079999999998</v>
      </c>
      <c r="U104" s="45">
        <f>D5+G5+J5+M5+D38+G38+J38+M38+D71+G71+J71+M71+D104+G104+J104</f>
        <v>6962.28</v>
      </c>
      <c r="W104" s="42">
        <f>S104</f>
        <v>40164.041666666664</v>
      </c>
      <c r="X104" s="45">
        <f>Q5+T5+W5+Q38+T38+W38+Q71+T71</f>
        <v>1491.2</v>
      </c>
      <c r="Y104" s="45">
        <f>R5+U5+X5+R38+U38+X38+R71+U71</f>
        <v>600.08</v>
      </c>
      <c r="Z104" s="53"/>
      <c r="AA104" s="53"/>
      <c r="AB104" s="53"/>
    </row>
    <row r="105" spans="1:28" s="46" customFormat="1" ht="15">
      <c r="A105" s="42">
        <f t="shared" si="5"/>
        <v>40163.083333333336</v>
      </c>
      <c r="B105" s="45">
        <f>C105/(Напряжение!F12*SQRT(3))</f>
        <v>168.68020227771135</v>
      </c>
      <c r="C105" s="45">
        <f>'[2]Ведомость'!AK11</f>
        <v>11104.8</v>
      </c>
      <c r="D105" s="45">
        <f>'[2]Ведомость'!AL11</f>
        <v>394.8</v>
      </c>
      <c r="E105" s="45">
        <f>F105/(Напряжение!D12*SQRT(3))</f>
        <v>63.68904315992642</v>
      </c>
      <c r="F105" s="45">
        <f>'[2]Ведомость'!AM11</f>
        <v>4200</v>
      </c>
      <c r="G105" s="45">
        <f>'[2]Ведомость'!AN11</f>
        <v>2150.4</v>
      </c>
      <c r="H105" s="45">
        <f>I105/(Напряжение!D12*SQRT(3))</f>
        <v>122.09189573757895</v>
      </c>
      <c r="I105" s="45">
        <f>'[2]Ведомость'!AO11</f>
        <v>8051.400000000001</v>
      </c>
      <c r="J105" s="45">
        <f>'[2]Ведомость'!AP11</f>
        <v>2448.6000000000004</v>
      </c>
      <c r="K105" s="51"/>
      <c r="L105" s="52"/>
      <c r="M105" s="52"/>
      <c r="O105" s="42">
        <f aca="true" t="shared" si="6" ref="O105:O127">A105</f>
        <v>40163.083333333336</v>
      </c>
      <c r="P105" s="45">
        <f aca="true" t="shared" si="7" ref="P105:P127">C6+F6+I6+L6+Q6+T6+W6+C39+F39+I39+L39+Q39+T39+W39+C72+F72+I72+L72+Q72+T72+C105+F105+I105</f>
        <v>30674.4</v>
      </c>
      <c r="Q105" s="45">
        <f aca="true" t="shared" si="8" ref="Q105:Q127">D6+G6+J6+M6+R6+U6+X6+D39+G39+J39+M39+R39+U39+X39+D72+G72+J72+M72+R72+U72+D105+G105+J105</f>
        <v>8000.080000000001</v>
      </c>
      <c r="R105" s="51"/>
      <c r="S105" s="42">
        <f aca="true" t="shared" si="9" ref="S105:S127">O105</f>
        <v>40163.083333333336</v>
      </c>
      <c r="T105" s="45">
        <f aca="true" t="shared" si="10" ref="T105:T127">C6+F6+I6+L6+C39+F39+I39+L39+C72+F72+I72+L72+C105+F105+I105</f>
        <v>29189.4</v>
      </c>
      <c r="U105" s="45">
        <f aca="true" t="shared" si="11" ref="U105:U127">D6+G6+J6+M6+D39+G39+J39+M39+D72+G72+J72+M72+D105+G105+J105</f>
        <v>7392.76</v>
      </c>
      <c r="W105" s="42">
        <f aca="true" t="shared" si="12" ref="W105:W127">S105</f>
        <v>40163.083333333336</v>
      </c>
      <c r="X105" s="45">
        <f aca="true" t="shared" si="13" ref="X105:X127">Q6+T6+W6+Q39+T39+W39+Q72+T72</f>
        <v>1485</v>
      </c>
      <c r="Y105" s="45">
        <f aca="true" t="shared" si="14" ref="Y105:Y127">R6+U6+X6+R39+U39+X39+R72+U72</f>
        <v>607.32</v>
      </c>
      <c r="Z105" s="53"/>
      <c r="AA105" s="53"/>
      <c r="AB105" s="53"/>
    </row>
    <row r="106" spans="1:28" s="46" customFormat="1" ht="15">
      <c r="A106" s="42">
        <f t="shared" si="5"/>
        <v>40162.125</v>
      </c>
      <c r="B106" s="45">
        <f>C106/(Напряжение!F13*SQRT(3))</f>
        <v>164.25397872183643</v>
      </c>
      <c r="C106" s="45">
        <f>'[2]Ведомость'!AK12</f>
        <v>10844.4</v>
      </c>
      <c r="D106" s="45">
        <f>'[2]Ведомость'!AL12</f>
        <v>634.2</v>
      </c>
      <c r="E106" s="45">
        <f>F106/(Напряжение!D13*SQRT(3))</f>
        <v>70.38549899348159</v>
      </c>
      <c r="F106" s="45">
        <f>'[2]Ведомость'!AM12</f>
        <v>4628.4</v>
      </c>
      <c r="G106" s="45">
        <f>'[2]Ведомость'!AN12</f>
        <v>2188.2</v>
      </c>
      <c r="H106" s="45">
        <f>I106/(Напряжение!D13*SQRT(3))</f>
        <v>119.2465758809711</v>
      </c>
      <c r="I106" s="45">
        <f>'[2]Ведомость'!AO12</f>
        <v>7841.4</v>
      </c>
      <c r="J106" s="45">
        <f>'[2]Ведомость'!AP12</f>
        <v>2444.4</v>
      </c>
      <c r="K106" s="51"/>
      <c r="L106" s="52"/>
      <c r="M106" s="52"/>
      <c r="O106" s="42">
        <f t="shared" si="6"/>
        <v>40162.125</v>
      </c>
      <c r="P106" s="45">
        <f t="shared" si="7"/>
        <v>31652.840000000004</v>
      </c>
      <c r="Q106" s="45">
        <f t="shared" si="8"/>
        <v>8248.76</v>
      </c>
      <c r="R106" s="51"/>
      <c r="S106" s="42">
        <f t="shared" si="9"/>
        <v>40162.125</v>
      </c>
      <c r="T106" s="45">
        <f t="shared" si="10"/>
        <v>30145</v>
      </c>
      <c r="U106" s="45">
        <f t="shared" si="11"/>
        <v>7656.48</v>
      </c>
      <c r="W106" s="42">
        <f t="shared" si="12"/>
        <v>40162.125</v>
      </c>
      <c r="X106" s="45">
        <f t="shared" si="13"/>
        <v>1507.8400000000001</v>
      </c>
      <c r="Y106" s="45">
        <f t="shared" si="14"/>
        <v>592.28</v>
      </c>
      <c r="Z106" s="53"/>
      <c r="AA106" s="53"/>
      <c r="AB106" s="53"/>
    </row>
    <row r="107" spans="1:28" s="46" customFormat="1" ht="15">
      <c r="A107" s="42">
        <f t="shared" si="5"/>
        <v>40161.1666666667</v>
      </c>
      <c r="B107" s="45">
        <f>C107/(Напряжение!F14*SQRT(3))</f>
        <v>116.51257213975089</v>
      </c>
      <c r="C107" s="45">
        <f>'[2]Ведомость'!AK13</f>
        <v>7665</v>
      </c>
      <c r="D107" s="45">
        <f>'[2]Ведомость'!AL13</f>
        <v>315</v>
      </c>
      <c r="E107" s="45">
        <f>F107/(Напряжение!D14*SQRT(3))</f>
        <v>77.01849008820254</v>
      </c>
      <c r="F107" s="45">
        <f>'[2]Ведомость'!AM13</f>
        <v>5056.8</v>
      </c>
      <c r="G107" s="45">
        <f>'[2]Ведомость'!AN13</f>
        <v>2192.4</v>
      </c>
      <c r="H107" s="45">
        <f>I107/(Напряжение!D14*SQRT(3))</f>
        <v>100.17521219113387</v>
      </c>
      <c r="I107" s="45">
        <f>'[2]Ведомость'!AO13</f>
        <v>6577.200000000001</v>
      </c>
      <c r="J107" s="45">
        <f>'[2]Ведомость'!AP13</f>
        <v>3154.2</v>
      </c>
      <c r="K107" s="51"/>
      <c r="L107" s="52"/>
      <c r="M107" s="52"/>
      <c r="O107" s="42">
        <f t="shared" si="6"/>
        <v>40161.1666666667</v>
      </c>
      <c r="P107" s="45">
        <f t="shared" si="7"/>
        <v>28742.8</v>
      </c>
      <c r="Q107" s="45">
        <f t="shared" si="8"/>
        <v>8727.16</v>
      </c>
      <c r="R107" s="51"/>
      <c r="S107" s="42">
        <f t="shared" si="9"/>
        <v>40161.1666666667</v>
      </c>
      <c r="T107" s="45">
        <f t="shared" si="10"/>
        <v>27204.96</v>
      </c>
      <c r="U107" s="45">
        <f t="shared" si="11"/>
        <v>8139.5199999999995</v>
      </c>
      <c r="W107" s="42">
        <f t="shared" si="12"/>
        <v>40161.1666666667</v>
      </c>
      <c r="X107" s="45">
        <f t="shared" si="13"/>
        <v>1537.84</v>
      </c>
      <c r="Y107" s="45">
        <f t="shared" si="14"/>
        <v>587.6400000000001</v>
      </c>
      <c r="Z107" s="53"/>
      <c r="AA107" s="53"/>
      <c r="AB107" s="53"/>
    </row>
    <row r="108" spans="1:28" s="46" customFormat="1" ht="15">
      <c r="A108" s="42">
        <f t="shared" si="5"/>
        <v>40160.2083333334</v>
      </c>
      <c r="B108" s="45">
        <f>C108/(Напряжение!F15*SQRT(3))</f>
        <v>78.627617008348</v>
      </c>
      <c r="C108" s="45">
        <f>'[2]Ведомость'!AK14</f>
        <v>5170.2</v>
      </c>
      <c r="D108" s="45">
        <f>'[2]Ведомость'!AL14</f>
        <v>978.6</v>
      </c>
      <c r="E108" s="45">
        <f>F108/(Напряжение!D15*SQRT(3))</f>
        <v>81.06477108218537</v>
      </c>
      <c r="F108" s="45">
        <f>'[2]Ведомость'!AM14</f>
        <v>5304.6</v>
      </c>
      <c r="G108" s="45">
        <f>'[2]Ведомость'!AN14</f>
        <v>2297.3999999999996</v>
      </c>
      <c r="H108" s="45">
        <f>I108/(Напряжение!D15*SQRT(3))</f>
        <v>78.75413627699243</v>
      </c>
      <c r="I108" s="45">
        <f>'[2]Ведомость'!AO14</f>
        <v>5153.4</v>
      </c>
      <c r="J108" s="45">
        <f>'[2]Ведомость'!AP14</f>
        <v>3015.6</v>
      </c>
      <c r="K108" s="51"/>
      <c r="L108" s="52"/>
      <c r="M108" s="52"/>
      <c r="O108" s="42">
        <f t="shared" si="6"/>
        <v>40160.2083333334</v>
      </c>
      <c r="P108" s="45">
        <f t="shared" si="7"/>
        <v>25391.239999999998</v>
      </c>
      <c r="Q108" s="45">
        <f t="shared" si="8"/>
        <v>9610.4</v>
      </c>
      <c r="R108" s="51"/>
      <c r="S108" s="42">
        <f t="shared" si="9"/>
        <v>40160.2083333334</v>
      </c>
      <c r="T108" s="45">
        <f t="shared" si="10"/>
        <v>23811.559999999998</v>
      </c>
      <c r="U108" s="45">
        <f t="shared" si="11"/>
        <v>8980.24</v>
      </c>
      <c r="W108" s="42">
        <f t="shared" si="12"/>
        <v>40160.2083333334</v>
      </c>
      <c r="X108" s="45">
        <f t="shared" si="13"/>
        <v>1579.68</v>
      </c>
      <c r="Y108" s="45">
        <f t="shared" si="14"/>
        <v>630.1600000000001</v>
      </c>
      <c r="Z108" s="53"/>
      <c r="AA108" s="53"/>
      <c r="AB108" s="53"/>
    </row>
    <row r="109" spans="1:28" s="46" customFormat="1" ht="15">
      <c r="A109" s="42">
        <f t="shared" si="5"/>
        <v>40159.25</v>
      </c>
      <c r="B109" s="45">
        <f>C109/(Напряжение!F16*SQRT(3))</f>
        <v>128.3378656717512</v>
      </c>
      <c r="C109" s="45">
        <f>'[2]Ведомость'!AK15</f>
        <v>8404.2</v>
      </c>
      <c r="D109" s="45">
        <f>'[2]Ведомость'!AL15</f>
        <v>4.2</v>
      </c>
      <c r="E109" s="45">
        <f>F109/(Напряжение!D16*SQRT(3))</f>
        <v>82.2019100007377</v>
      </c>
      <c r="F109" s="45">
        <f>'[2]Ведомость'!AM15</f>
        <v>5350.799999999999</v>
      </c>
      <c r="G109" s="45">
        <f>'[2]Ведомость'!AN15</f>
        <v>2356.2</v>
      </c>
      <c r="H109" s="45">
        <f>I109/(Напряжение!D16*SQRT(3))</f>
        <v>86.65397577000844</v>
      </c>
      <c r="I109" s="45">
        <f>'[2]Ведомость'!AO15</f>
        <v>5640.6</v>
      </c>
      <c r="J109" s="45">
        <f>'[2]Ведомость'!AP15</f>
        <v>1629.6</v>
      </c>
      <c r="K109" s="51"/>
      <c r="L109" s="52"/>
      <c r="M109" s="52"/>
      <c r="O109" s="42">
        <f t="shared" si="6"/>
        <v>40159.25</v>
      </c>
      <c r="P109" s="45">
        <f t="shared" si="7"/>
        <v>29999.36</v>
      </c>
      <c r="Q109" s="45">
        <f t="shared" si="8"/>
        <v>7631.879999999999</v>
      </c>
      <c r="R109" s="51"/>
      <c r="S109" s="42">
        <f t="shared" si="9"/>
        <v>40159.25</v>
      </c>
      <c r="T109" s="45">
        <f t="shared" si="10"/>
        <v>28405.800000000003</v>
      </c>
      <c r="U109" s="45">
        <f t="shared" si="11"/>
        <v>6980.639999999999</v>
      </c>
      <c r="W109" s="42">
        <f t="shared" si="12"/>
        <v>40159.25</v>
      </c>
      <c r="X109" s="45">
        <f t="shared" si="13"/>
        <v>1593.56</v>
      </c>
      <c r="Y109" s="45">
        <f t="shared" si="14"/>
        <v>651.24</v>
      </c>
      <c r="Z109" s="53"/>
      <c r="AA109" s="53"/>
      <c r="AB109" s="53"/>
    </row>
    <row r="110" spans="1:28" s="46" customFormat="1" ht="15">
      <c r="A110" s="42">
        <f t="shared" si="5"/>
        <v>40158.2916666667</v>
      </c>
      <c r="B110" s="45">
        <f>C110/(Напряжение!F17*SQRT(3))</f>
        <v>135.0295057605918</v>
      </c>
      <c r="C110" s="45">
        <f>'[2]Ведомость'!AK16</f>
        <v>8845.2</v>
      </c>
      <c r="D110" s="45">
        <f>'[2]Ведомость'!AL16</f>
        <v>0</v>
      </c>
      <c r="E110" s="45">
        <f>F110/(Напряжение!D17*SQRT(3))</f>
        <v>80.39842665385751</v>
      </c>
      <c r="F110" s="45">
        <f>'[2]Ведомость'!AM16</f>
        <v>5233.200000000001</v>
      </c>
      <c r="G110" s="45">
        <f>'[2]Ведомость'!AN16</f>
        <v>2305.8</v>
      </c>
      <c r="H110" s="45">
        <f>I110/(Напряжение!D17*SQRT(3))</f>
        <v>111.62863411811675</v>
      </c>
      <c r="I110" s="45">
        <f>'[2]Ведомость'!AO16</f>
        <v>7266</v>
      </c>
      <c r="J110" s="45">
        <f>'[2]Ведомость'!AP16</f>
        <v>2549.3999999999996</v>
      </c>
      <c r="K110" s="51"/>
      <c r="L110" s="52"/>
      <c r="M110" s="52"/>
      <c r="O110" s="42">
        <f t="shared" si="6"/>
        <v>40158.2916666667</v>
      </c>
      <c r="P110" s="45">
        <f t="shared" si="7"/>
        <v>31838.720000000005</v>
      </c>
      <c r="Q110" s="45">
        <f t="shared" si="8"/>
        <v>8352.36</v>
      </c>
      <c r="R110" s="51"/>
      <c r="S110" s="42">
        <f t="shared" si="9"/>
        <v>40158.2916666667</v>
      </c>
      <c r="T110" s="45">
        <f t="shared" si="10"/>
        <v>30316.600000000002</v>
      </c>
      <c r="U110" s="45">
        <f t="shared" si="11"/>
        <v>7761.16</v>
      </c>
      <c r="W110" s="42">
        <f t="shared" si="12"/>
        <v>40158.2916666667</v>
      </c>
      <c r="X110" s="45">
        <f t="shared" si="13"/>
        <v>1522.12</v>
      </c>
      <c r="Y110" s="45">
        <f t="shared" si="14"/>
        <v>591.2</v>
      </c>
      <c r="Z110" s="53"/>
      <c r="AA110" s="53"/>
      <c r="AB110" s="53"/>
    </row>
    <row r="111" spans="1:28" s="46" customFormat="1" ht="15">
      <c r="A111" s="42">
        <f t="shared" si="5"/>
        <v>40157.3333333334</v>
      </c>
      <c r="B111" s="45">
        <f>C111/(Напряжение!F18*SQRT(3))</f>
        <v>126.18637573339402</v>
      </c>
      <c r="C111" s="45">
        <f>'[2]Ведомость'!AK17</f>
        <v>8240.4</v>
      </c>
      <c r="D111" s="45">
        <f>'[2]Ведомость'!AL17</f>
        <v>403.2</v>
      </c>
      <c r="E111" s="45">
        <f>F111/(Напряжение!D18*SQRT(3))</f>
        <v>82.51032684921321</v>
      </c>
      <c r="F111" s="45">
        <f>'[2]Ведомость'!AM17</f>
        <v>5355</v>
      </c>
      <c r="G111" s="45">
        <f>'[2]Ведомость'!AN17</f>
        <v>2406.6</v>
      </c>
      <c r="H111" s="45">
        <f>I111/(Напряжение!D18*SQRT(3))</f>
        <v>123.40956337368594</v>
      </c>
      <c r="I111" s="45">
        <f>'[2]Ведомость'!AO17</f>
        <v>8009.4</v>
      </c>
      <c r="J111" s="45">
        <f>'[2]Ведомость'!AP17</f>
        <v>2990.3999999999996</v>
      </c>
      <c r="K111" s="51"/>
      <c r="L111" s="52"/>
      <c r="M111" s="52"/>
      <c r="O111" s="42">
        <f t="shared" si="6"/>
        <v>40157.3333333334</v>
      </c>
      <c r="P111" s="45">
        <f t="shared" si="7"/>
        <v>31840.68</v>
      </c>
      <c r="Q111" s="45">
        <f t="shared" si="8"/>
        <v>9229.88</v>
      </c>
      <c r="R111" s="51"/>
      <c r="S111" s="42">
        <f t="shared" si="9"/>
        <v>40157.3333333334</v>
      </c>
      <c r="T111" s="45">
        <f t="shared" si="10"/>
        <v>30325.120000000003</v>
      </c>
      <c r="U111" s="45">
        <f t="shared" si="11"/>
        <v>8662.4</v>
      </c>
      <c r="W111" s="42">
        <f t="shared" si="12"/>
        <v>40157.3333333334</v>
      </c>
      <c r="X111" s="45">
        <f t="shared" si="13"/>
        <v>1515.56</v>
      </c>
      <c r="Y111" s="45">
        <f t="shared" si="14"/>
        <v>567.48</v>
      </c>
      <c r="Z111" s="53"/>
      <c r="AA111" s="53"/>
      <c r="AB111" s="53"/>
    </row>
    <row r="112" spans="1:28" s="46" customFormat="1" ht="15">
      <c r="A112" s="42">
        <f t="shared" si="5"/>
        <v>40156.375</v>
      </c>
      <c r="B112" s="45">
        <f>C112/(Напряжение!F19*SQRT(3))</f>
        <v>145.7821344362851</v>
      </c>
      <c r="C112" s="45">
        <f>'[2]Ведомость'!AK18</f>
        <v>9492</v>
      </c>
      <c r="D112" s="45">
        <f>'[2]Ведомость'!AL18</f>
        <v>4.2</v>
      </c>
      <c r="E112" s="45">
        <f>F112/(Напряжение!D19*SQRT(3))</f>
        <v>80.25860075652639</v>
      </c>
      <c r="F112" s="45">
        <f>'[2]Ведомость'!AM18</f>
        <v>5199.6</v>
      </c>
      <c r="G112" s="45">
        <f>'[2]Ведомость'!AN18</f>
        <v>2339.3999999999996</v>
      </c>
      <c r="H112" s="45">
        <f>I112/(Напряжение!D19*SQRT(3))</f>
        <v>127.06531299094645</v>
      </c>
      <c r="I112" s="45">
        <f>'[2]Ведомость'!AO18</f>
        <v>8232</v>
      </c>
      <c r="J112" s="45">
        <f>'[2]Ведомость'!AP18</f>
        <v>2734.2</v>
      </c>
      <c r="K112" s="51"/>
      <c r="L112" s="52"/>
      <c r="M112" s="52"/>
      <c r="O112" s="42">
        <f t="shared" si="6"/>
        <v>40156.375</v>
      </c>
      <c r="P112" s="45">
        <f t="shared" si="7"/>
        <v>33002.68</v>
      </c>
      <c r="Q112" s="45">
        <f t="shared" si="8"/>
        <v>8272.279999999999</v>
      </c>
      <c r="R112" s="51"/>
      <c r="S112" s="42">
        <f t="shared" si="9"/>
        <v>40156.375</v>
      </c>
      <c r="T112" s="45">
        <f t="shared" si="10"/>
        <v>31527.519999999997</v>
      </c>
      <c r="U112" s="45">
        <f t="shared" si="11"/>
        <v>7768.599999999999</v>
      </c>
      <c r="W112" s="42">
        <f t="shared" si="12"/>
        <v>40156.375</v>
      </c>
      <c r="X112" s="45">
        <f t="shared" si="13"/>
        <v>1475.16</v>
      </c>
      <c r="Y112" s="45">
        <f t="shared" si="14"/>
        <v>503.68</v>
      </c>
      <c r="Z112" s="53"/>
      <c r="AA112" s="53"/>
      <c r="AB112" s="53"/>
    </row>
    <row r="113" spans="1:28" s="46" customFormat="1" ht="15">
      <c r="A113" s="42">
        <f t="shared" si="5"/>
        <v>40155.4166666667</v>
      </c>
      <c r="B113" s="45">
        <f>C113/(Напряжение!F20*SQRT(3))</f>
        <v>151.1716630969018</v>
      </c>
      <c r="C113" s="45">
        <f>'[2]Ведомость'!AK19</f>
        <v>9870</v>
      </c>
      <c r="D113" s="45">
        <f>'[2]Ведомость'!AL19</f>
        <v>0</v>
      </c>
      <c r="E113" s="45">
        <f>F113/(Напряжение!D20*SQRT(3))</f>
        <v>77.44044946293803</v>
      </c>
      <c r="F113" s="45">
        <f>'[2]Ведомость'!AM19</f>
        <v>5023.2</v>
      </c>
      <c r="G113" s="45">
        <f>'[2]Ведомость'!AN19</f>
        <v>2263.8</v>
      </c>
      <c r="H113" s="45">
        <f>I113/(Напряжение!D20*SQRT(3))</f>
        <v>125.22560975026936</v>
      </c>
      <c r="I113" s="45">
        <f>'[2]Ведомость'!AO19</f>
        <v>8122.8</v>
      </c>
      <c r="J113" s="45">
        <f>'[2]Ведомость'!AP19</f>
        <v>2856</v>
      </c>
      <c r="K113" s="51"/>
      <c r="L113" s="52"/>
      <c r="M113" s="52"/>
      <c r="O113" s="42">
        <f t="shared" si="6"/>
        <v>40155.4166666667</v>
      </c>
      <c r="P113" s="45">
        <f t="shared" si="7"/>
        <v>33287.76</v>
      </c>
      <c r="Q113" s="45">
        <f t="shared" si="8"/>
        <v>8653.2</v>
      </c>
      <c r="R113" s="51"/>
      <c r="S113" s="42">
        <f t="shared" si="9"/>
        <v>40155.4166666667</v>
      </c>
      <c r="T113" s="45">
        <f t="shared" si="10"/>
        <v>31787.199999999997</v>
      </c>
      <c r="U113" s="45">
        <f t="shared" si="11"/>
        <v>8071.800000000001</v>
      </c>
      <c r="W113" s="42">
        <f t="shared" si="12"/>
        <v>40155.4166666667</v>
      </c>
      <c r="X113" s="45">
        <f t="shared" si="13"/>
        <v>1500.56</v>
      </c>
      <c r="Y113" s="45">
        <f t="shared" si="14"/>
        <v>581.4</v>
      </c>
      <c r="Z113" s="53"/>
      <c r="AA113" s="53"/>
      <c r="AB113" s="53"/>
    </row>
    <row r="114" spans="1:28" s="46" customFormat="1" ht="15">
      <c r="A114" s="42">
        <f t="shared" si="5"/>
        <v>40154.4583333334</v>
      </c>
      <c r="B114" s="45">
        <f>C114/(Напряжение!F21*SQRT(3))</f>
        <v>175.399303796627</v>
      </c>
      <c r="C114" s="45">
        <f>'[2]Ведомость'!AK20</f>
        <v>11466</v>
      </c>
      <c r="D114" s="45">
        <f>'[2]Ведомость'!AL20</f>
        <v>739.2</v>
      </c>
      <c r="E114" s="45">
        <f>F114/(Напряжение!D21*SQRT(3))</f>
        <v>72.39865329500525</v>
      </c>
      <c r="F114" s="45">
        <f>'[2]Ведомость'!AM20</f>
        <v>4695.6</v>
      </c>
      <c r="G114" s="45">
        <f>'[2]Ведомость'!AN20</f>
        <v>2217.6</v>
      </c>
      <c r="H114" s="45">
        <f>I114/(Напряжение!D21*SQRT(3))</f>
        <v>107.756135136752</v>
      </c>
      <c r="I114" s="45">
        <f>'[2]Ведомость'!AO20</f>
        <v>6988.8</v>
      </c>
      <c r="J114" s="45">
        <f>'[2]Ведомость'!AP20</f>
        <v>2423.4</v>
      </c>
      <c r="K114" s="51"/>
      <c r="L114" s="52"/>
      <c r="M114" s="52"/>
      <c r="O114" s="42">
        <f t="shared" si="6"/>
        <v>40154.4583333334</v>
      </c>
      <c r="P114" s="45">
        <f t="shared" si="7"/>
        <v>33079.92</v>
      </c>
      <c r="Q114" s="45">
        <f t="shared" si="8"/>
        <v>8821.16</v>
      </c>
      <c r="R114" s="51"/>
      <c r="S114" s="42">
        <f t="shared" si="9"/>
        <v>40154.4583333334</v>
      </c>
      <c r="T114" s="45">
        <f t="shared" si="10"/>
        <v>31650.399999999998</v>
      </c>
      <c r="U114" s="45">
        <f t="shared" si="11"/>
        <v>8337.36</v>
      </c>
      <c r="W114" s="42">
        <f t="shared" si="12"/>
        <v>40154.4583333334</v>
      </c>
      <c r="X114" s="45">
        <f t="shared" si="13"/>
        <v>1429.52</v>
      </c>
      <c r="Y114" s="45">
        <f t="shared" si="14"/>
        <v>483.8</v>
      </c>
      <c r="Z114" s="53"/>
      <c r="AA114" s="53"/>
      <c r="AB114" s="53"/>
    </row>
    <row r="115" spans="1:28" s="46" customFormat="1" ht="15">
      <c r="A115" s="42">
        <f t="shared" si="5"/>
        <v>40153.5000000001</v>
      </c>
      <c r="B115" s="45">
        <f>C115/(Напряжение!F22*SQRT(3))</f>
        <v>161.83710360234707</v>
      </c>
      <c r="C115" s="45">
        <f>'[2]Ведомость'!AK21</f>
        <v>10525.2</v>
      </c>
      <c r="D115" s="45">
        <f>'[2]Ведомость'!AL21</f>
        <v>831.5999999999999</v>
      </c>
      <c r="E115" s="45">
        <f>F115/(Напряжение!D22*SQRT(3))</f>
        <v>75.6741382383059</v>
      </c>
      <c r="F115" s="45">
        <f>'[2]Ведомость'!AM21</f>
        <v>4905.6</v>
      </c>
      <c r="G115" s="45">
        <f>'[2]Ведомость'!AN21</f>
        <v>2381.3999999999996</v>
      </c>
      <c r="H115" s="45">
        <f>I115/(Напряжение!D22*SQRT(3))</f>
        <v>111.69710130380082</v>
      </c>
      <c r="I115" s="45">
        <f>'[2]Ведомость'!AO21</f>
        <v>7240.8</v>
      </c>
      <c r="J115" s="45">
        <f>'[2]Ведомость'!AP21</f>
        <v>2709</v>
      </c>
      <c r="K115" s="51"/>
      <c r="L115" s="52"/>
      <c r="M115" s="52"/>
      <c r="O115" s="42">
        <f t="shared" si="6"/>
        <v>40153.5000000001</v>
      </c>
      <c r="P115" s="45">
        <f t="shared" si="7"/>
        <v>32841.600000000006</v>
      </c>
      <c r="Q115" s="45">
        <f t="shared" si="8"/>
        <v>9847.16</v>
      </c>
      <c r="R115" s="51"/>
      <c r="S115" s="42">
        <f t="shared" si="9"/>
        <v>40153.5000000001</v>
      </c>
      <c r="T115" s="45">
        <f t="shared" si="10"/>
        <v>31416.2</v>
      </c>
      <c r="U115" s="45">
        <f t="shared" si="11"/>
        <v>9382.32</v>
      </c>
      <c r="W115" s="42">
        <f t="shared" si="12"/>
        <v>40153.5000000001</v>
      </c>
      <c r="X115" s="45">
        <f t="shared" si="13"/>
        <v>1425.4</v>
      </c>
      <c r="Y115" s="45">
        <f t="shared" si="14"/>
        <v>464.84000000000003</v>
      </c>
      <c r="Z115" s="53"/>
      <c r="AA115" s="53"/>
      <c r="AB115" s="53"/>
    </row>
    <row r="116" spans="1:28" s="46" customFormat="1" ht="15">
      <c r="A116" s="42">
        <f t="shared" si="5"/>
        <v>40152.5416666667</v>
      </c>
      <c r="B116" s="45">
        <f>C116/(Напряжение!F23*SQRT(3))</f>
        <v>151.09388559192448</v>
      </c>
      <c r="C116" s="45">
        <f>'[2]Ведомость'!AK22</f>
        <v>9798.599999999999</v>
      </c>
      <c r="D116" s="45">
        <f>'[2]Ведомость'!AL22</f>
        <v>924</v>
      </c>
      <c r="E116" s="45">
        <f>F116/(Напряжение!D23*SQRT(3))</f>
        <v>75.77720324107457</v>
      </c>
      <c r="F116" s="45">
        <f>'[2]Ведомость'!AM22</f>
        <v>4914</v>
      </c>
      <c r="G116" s="45">
        <f>'[2]Ведомость'!AN22</f>
        <v>2347.8</v>
      </c>
      <c r="H116" s="45">
        <f>I116/(Напряжение!D23*SQRT(3))</f>
        <v>107.77202238730605</v>
      </c>
      <c r="I116" s="45">
        <f>'[2]Ведомость'!AO22</f>
        <v>6988.799999999999</v>
      </c>
      <c r="J116" s="45">
        <f>'[2]Ведомость'!AP22</f>
        <v>2952.6000000000004</v>
      </c>
      <c r="K116" s="51"/>
      <c r="L116" s="52"/>
      <c r="M116" s="52"/>
      <c r="O116" s="42">
        <f t="shared" si="6"/>
        <v>40152.5416666667</v>
      </c>
      <c r="P116" s="45">
        <f t="shared" si="7"/>
        <v>31655.12</v>
      </c>
      <c r="Q116" s="45">
        <f t="shared" si="8"/>
        <v>9667.080000000002</v>
      </c>
      <c r="R116" s="51"/>
      <c r="S116" s="42">
        <f t="shared" si="9"/>
        <v>40152.5416666667</v>
      </c>
      <c r="T116" s="45">
        <f t="shared" si="10"/>
        <v>30229.959999999995</v>
      </c>
      <c r="U116" s="45">
        <f t="shared" si="11"/>
        <v>9182.320000000002</v>
      </c>
      <c r="W116" s="42">
        <f t="shared" si="12"/>
        <v>40152.5416666667</v>
      </c>
      <c r="X116" s="45">
        <f t="shared" si="13"/>
        <v>1425.1599999999999</v>
      </c>
      <c r="Y116" s="45">
        <f t="shared" si="14"/>
        <v>484.76</v>
      </c>
      <c r="Z116" s="53"/>
      <c r="AA116" s="53"/>
      <c r="AB116" s="53"/>
    </row>
    <row r="117" spans="1:28" s="46" customFormat="1" ht="15">
      <c r="A117" s="42">
        <f t="shared" si="5"/>
        <v>40151.5833333334</v>
      </c>
      <c r="B117" s="45">
        <f>C117/(Напряжение!F24*SQRT(3))</f>
        <v>164.41709900942138</v>
      </c>
      <c r="C117" s="45">
        <f>'[2]Ведомость'!AK23</f>
        <v>10697.400000000001</v>
      </c>
      <c r="D117" s="45">
        <f>'[2]Ведомость'!AL23</f>
        <v>113.4</v>
      </c>
      <c r="E117" s="45">
        <f>F117/(Напряжение!D24*SQRT(3))</f>
        <v>76.54686254156215</v>
      </c>
      <c r="F117" s="45">
        <f>'[2]Ведомость'!AM23</f>
        <v>4964.4</v>
      </c>
      <c r="G117" s="45">
        <f>'[2]Ведомость'!AN23</f>
        <v>2276.3999999999996</v>
      </c>
      <c r="H117" s="45">
        <f>I117/(Напряжение!D24*SQRT(3))</f>
        <v>118.64116089352102</v>
      </c>
      <c r="I117" s="45">
        <f>'[2]Ведомость'!AO23</f>
        <v>7694.4</v>
      </c>
      <c r="J117" s="45">
        <f>'[2]Ведомость'!AP23</f>
        <v>3070.2</v>
      </c>
      <c r="K117" s="51"/>
      <c r="L117" s="52"/>
      <c r="M117" s="52"/>
      <c r="O117" s="42">
        <f t="shared" si="6"/>
        <v>40151.5833333334</v>
      </c>
      <c r="P117" s="45">
        <f t="shared" si="7"/>
        <v>33152.280000000006</v>
      </c>
      <c r="Q117" s="45">
        <f t="shared" si="8"/>
        <v>8559.84</v>
      </c>
      <c r="R117" s="51"/>
      <c r="S117" s="42">
        <f t="shared" si="9"/>
        <v>40151.5833333334</v>
      </c>
      <c r="T117" s="45">
        <f t="shared" si="10"/>
        <v>31751.36</v>
      </c>
      <c r="U117" s="45">
        <f t="shared" si="11"/>
        <v>8111.160000000001</v>
      </c>
      <c r="W117" s="42">
        <f t="shared" si="12"/>
        <v>40151.5833333334</v>
      </c>
      <c r="X117" s="45">
        <f t="shared" si="13"/>
        <v>1400.92</v>
      </c>
      <c r="Y117" s="45">
        <f t="shared" si="14"/>
        <v>448.68</v>
      </c>
      <c r="Z117" s="53"/>
      <c r="AA117" s="53"/>
      <c r="AB117" s="53"/>
    </row>
    <row r="118" spans="1:28" s="46" customFormat="1" ht="15">
      <c r="A118" s="42">
        <f t="shared" si="5"/>
        <v>40150.6250000001</v>
      </c>
      <c r="B118" s="45">
        <f>C118/(Напряжение!F25*SQRT(3))</f>
        <v>178.36693871414082</v>
      </c>
      <c r="C118" s="45">
        <f>'[2]Ведомость'!AK24</f>
        <v>11642.400000000001</v>
      </c>
      <c r="D118" s="45">
        <f>'[2]Ведомость'!AL24</f>
        <v>210</v>
      </c>
      <c r="E118" s="45">
        <f>F118/(Напряжение!D25*SQRT(3))</f>
        <v>83.73744979390258</v>
      </c>
      <c r="F118" s="45">
        <f>'[2]Ведомость'!AM24</f>
        <v>5439</v>
      </c>
      <c r="G118" s="45">
        <f>'[2]Ведомость'!AN24</f>
        <v>2331</v>
      </c>
      <c r="H118" s="45">
        <f>I118/(Напряжение!D25*SQRT(3))</f>
        <v>129.58289527952184</v>
      </c>
      <c r="I118" s="45">
        <f>'[2]Ведомость'!AO24</f>
        <v>8416.8</v>
      </c>
      <c r="J118" s="45">
        <f>'[2]Ведомость'!AP24</f>
        <v>3229.8</v>
      </c>
      <c r="K118" s="51"/>
      <c r="L118" s="52"/>
      <c r="M118" s="52"/>
      <c r="O118" s="42">
        <f t="shared" si="6"/>
        <v>40150.6250000001</v>
      </c>
      <c r="P118" s="45">
        <f t="shared" si="7"/>
        <v>36557</v>
      </c>
      <c r="Q118" s="45">
        <f t="shared" si="8"/>
        <v>9011.720000000001</v>
      </c>
      <c r="R118" s="51"/>
      <c r="S118" s="42">
        <f t="shared" si="9"/>
        <v>40150.6250000001</v>
      </c>
      <c r="T118" s="45">
        <f t="shared" si="10"/>
        <v>35119.32</v>
      </c>
      <c r="U118" s="45">
        <f t="shared" si="11"/>
        <v>8548.32</v>
      </c>
      <c r="W118" s="42">
        <f t="shared" si="12"/>
        <v>40150.6250000001</v>
      </c>
      <c r="X118" s="45">
        <f t="shared" si="13"/>
        <v>1437.68</v>
      </c>
      <c r="Y118" s="45">
        <f t="shared" si="14"/>
        <v>463.4</v>
      </c>
      <c r="Z118" s="53"/>
      <c r="AA118" s="53"/>
      <c r="AB118" s="53"/>
    </row>
    <row r="119" spans="1:28" s="46" customFormat="1" ht="15">
      <c r="A119" s="42">
        <f t="shared" si="5"/>
        <v>40149.6666666667</v>
      </c>
      <c r="B119" s="45">
        <f>C119/(Напряжение!F26*SQRT(3))</f>
        <v>126.99133922203922</v>
      </c>
      <c r="C119" s="45">
        <f>'[2]Ведомость'!AK25</f>
        <v>8257.2</v>
      </c>
      <c r="D119" s="45">
        <f>'[2]Ведомость'!AL25</f>
        <v>243.6</v>
      </c>
      <c r="E119" s="45">
        <f>F119/(Напряжение!D26*SQRT(3))</f>
        <v>84.8744722153082</v>
      </c>
      <c r="F119" s="45">
        <f>'[2]Ведомость'!AM25</f>
        <v>5485.2</v>
      </c>
      <c r="G119" s="45">
        <f>'[2]Ведомость'!AN25</f>
        <v>2238.6</v>
      </c>
      <c r="H119" s="45">
        <f>I119/(Напряжение!D26*SQRT(3))</f>
        <v>111.97451426261566</v>
      </c>
      <c r="I119" s="45">
        <f>'[2]Ведомость'!AO25</f>
        <v>7236.6</v>
      </c>
      <c r="J119" s="45">
        <f>'[2]Ведомость'!AP25</f>
        <v>3271.8</v>
      </c>
      <c r="K119" s="51"/>
      <c r="L119" s="52"/>
      <c r="M119" s="52"/>
      <c r="O119" s="42">
        <f t="shared" si="6"/>
        <v>40149.6666666667</v>
      </c>
      <c r="P119" s="45">
        <f t="shared" si="7"/>
        <v>32137.320000000007</v>
      </c>
      <c r="Q119" s="45">
        <f t="shared" si="8"/>
        <v>9041.439999999999</v>
      </c>
      <c r="R119" s="51"/>
      <c r="S119" s="42">
        <f t="shared" si="9"/>
        <v>40149.6666666667</v>
      </c>
      <c r="T119" s="45">
        <f t="shared" si="10"/>
        <v>30668.800000000003</v>
      </c>
      <c r="U119" s="45">
        <f t="shared" si="11"/>
        <v>8532.24</v>
      </c>
      <c r="W119" s="42">
        <f t="shared" si="12"/>
        <v>40149.6666666667</v>
      </c>
      <c r="X119" s="45">
        <f t="shared" si="13"/>
        <v>1468.52</v>
      </c>
      <c r="Y119" s="45">
        <f t="shared" si="14"/>
        <v>509.20000000000005</v>
      </c>
      <c r="Z119" s="53"/>
      <c r="AA119" s="53"/>
      <c r="AB119" s="53"/>
    </row>
    <row r="120" spans="1:28" s="46" customFormat="1" ht="15">
      <c r="A120" s="42">
        <f t="shared" si="5"/>
        <v>40148.7083333334</v>
      </c>
      <c r="B120" s="45">
        <f>C120/(Напряжение!F27*SQRT(3))</f>
        <v>115.05961432735116</v>
      </c>
      <c r="C120" s="45">
        <f>'[2]Ведомость'!AK26</f>
        <v>7488.6</v>
      </c>
      <c r="D120" s="45">
        <f>'[2]Ведомость'!AL26</f>
        <v>1205.4</v>
      </c>
      <c r="E120" s="45">
        <f>F120/(Напряжение!D27*SQRT(3))</f>
        <v>84.80837970863195</v>
      </c>
      <c r="F120" s="45">
        <f>'[2]Ведомость'!AM26</f>
        <v>5485.200000000001</v>
      </c>
      <c r="G120" s="45">
        <f>'[2]Ведомость'!AN26</f>
        <v>2221.8</v>
      </c>
      <c r="H120" s="45">
        <f>I120/(Напряжение!D27*SQRT(3))</f>
        <v>90.00337999706268</v>
      </c>
      <c r="I120" s="45">
        <f>'[2]Ведомость'!AO26</f>
        <v>5821.2</v>
      </c>
      <c r="J120" s="45">
        <f>'[2]Ведомость'!AP26</f>
        <v>2175.6</v>
      </c>
      <c r="K120" s="51"/>
      <c r="L120" s="52"/>
      <c r="M120" s="52"/>
      <c r="O120" s="42">
        <f t="shared" si="6"/>
        <v>40148.7083333334</v>
      </c>
      <c r="P120" s="45">
        <f t="shared" si="7"/>
        <v>30004.840000000004</v>
      </c>
      <c r="Q120" s="45">
        <f t="shared" si="8"/>
        <v>8940.359999999999</v>
      </c>
      <c r="R120" s="51"/>
      <c r="S120" s="42">
        <f t="shared" si="9"/>
        <v>40148.7083333334</v>
      </c>
      <c r="T120" s="45">
        <f t="shared" si="10"/>
        <v>28527.88</v>
      </c>
      <c r="U120" s="45">
        <f t="shared" si="11"/>
        <v>8408.72</v>
      </c>
      <c r="W120" s="42">
        <f t="shared" si="12"/>
        <v>40148.7083333334</v>
      </c>
      <c r="X120" s="45">
        <f t="shared" si="13"/>
        <v>1476.96</v>
      </c>
      <c r="Y120" s="45">
        <f t="shared" si="14"/>
        <v>531.64</v>
      </c>
      <c r="Z120" s="53"/>
      <c r="AA120" s="53"/>
      <c r="AB120" s="53"/>
    </row>
    <row r="121" spans="1:28" s="46" customFormat="1" ht="15">
      <c r="A121" s="42">
        <f t="shared" si="5"/>
        <v>40147.7500000001</v>
      </c>
      <c r="B121" s="45">
        <f>C121/(Напряжение!F28*SQRT(3))</f>
        <v>167.18134344601236</v>
      </c>
      <c r="C121" s="45">
        <f>'[2]Ведомость'!AK27</f>
        <v>10848.599999999999</v>
      </c>
      <c r="D121" s="45">
        <f>'[2]Ведомость'!AL27</f>
        <v>0</v>
      </c>
      <c r="E121" s="45">
        <f>F121/(Напряжение!D28*SQRT(3))</f>
        <v>82.85645130616693</v>
      </c>
      <c r="F121" s="45">
        <f>'[2]Ведомость'!AM27</f>
        <v>5367.6</v>
      </c>
      <c r="G121" s="45">
        <f>'[2]Ведомость'!AN27</f>
        <v>2196.6</v>
      </c>
      <c r="H121" s="45">
        <f>I121/(Напряжение!D28*SQRT(3))</f>
        <v>122.40452274338276</v>
      </c>
      <c r="I121" s="45">
        <f>'[2]Ведомость'!AO27</f>
        <v>7929.6</v>
      </c>
      <c r="J121" s="45">
        <f>'[2]Ведомость'!AP27</f>
        <v>2566.2</v>
      </c>
      <c r="K121" s="51"/>
      <c r="L121" s="52"/>
      <c r="M121" s="52"/>
      <c r="O121" s="42">
        <f t="shared" si="6"/>
        <v>40147.7500000001</v>
      </c>
      <c r="P121" s="45">
        <f t="shared" si="7"/>
        <v>35014.52</v>
      </c>
      <c r="Q121" s="45">
        <f t="shared" si="8"/>
        <v>8052.44</v>
      </c>
      <c r="R121" s="51"/>
      <c r="S121" s="42">
        <f t="shared" si="9"/>
        <v>40147.7500000001</v>
      </c>
      <c r="T121" s="45">
        <f t="shared" si="10"/>
        <v>33541.92</v>
      </c>
      <c r="U121" s="45">
        <f t="shared" si="11"/>
        <v>7515.999999999999</v>
      </c>
      <c r="W121" s="42">
        <f t="shared" si="12"/>
        <v>40147.7500000001</v>
      </c>
      <c r="X121" s="45">
        <f t="shared" si="13"/>
        <v>1472.6</v>
      </c>
      <c r="Y121" s="45">
        <f t="shared" si="14"/>
        <v>536.44</v>
      </c>
      <c r="Z121" s="53"/>
      <c r="AA121" s="53"/>
      <c r="AB121" s="53"/>
    </row>
    <row r="122" spans="1:28" s="46" customFormat="1" ht="15">
      <c r="A122" s="42">
        <f t="shared" si="5"/>
        <v>40146.7916666668</v>
      </c>
      <c r="B122" s="45">
        <f>C122/(Напряжение!F29*SQRT(3))</f>
        <v>159.69685653109985</v>
      </c>
      <c r="C122" s="45">
        <f>'[2]Ведомость'!AK28</f>
        <v>10382.400000000001</v>
      </c>
      <c r="D122" s="45">
        <f>'[2]Ведомость'!AL28</f>
        <v>96.6</v>
      </c>
      <c r="E122" s="45">
        <f>F122/(Напряжение!D29*SQRT(3))</f>
        <v>78.16363025366836</v>
      </c>
      <c r="F122" s="45">
        <f>'[2]Ведомость'!AM28</f>
        <v>5082</v>
      </c>
      <c r="G122" s="45">
        <f>'[2]Ведомость'!AN28</f>
        <v>2184</v>
      </c>
      <c r="H122" s="45">
        <f>I122/(Напряжение!D29*SQRT(3))</f>
        <v>130.55264193608576</v>
      </c>
      <c r="I122" s="45">
        <f>'[2]Ведомость'!AO28</f>
        <v>8488.2</v>
      </c>
      <c r="J122" s="45">
        <f>'[2]Ведомость'!AP28</f>
        <v>2608.2</v>
      </c>
      <c r="K122" s="51"/>
      <c r="L122" s="52"/>
      <c r="M122" s="52"/>
      <c r="O122" s="42">
        <f t="shared" si="6"/>
        <v>40146.7916666668</v>
      </c>
      <c r="P122" s="45">
        <f t="shared" si="7"/>
        <v>34144.240000000005</v>
      </c>
      <c r="Q122" s="45">
        <f t="shared" si="8"/>
        <v>8142.44</v>
      </c>
      <c r="R122" s="51"/>
      <c r="S122" s="42">
        <f t="shared" si="9"/>
        <v>40146.7916666668</v>
      </c>
      <c r="T122" s="45">
        <f t="shared" si="10"/>
        <v>32692.680000000004</v>
      </c>
      <c r="U122" s="45">
        <f t="shared" si="11"/>
        <v>7614.4</v>
      </c>
      <c r="W122" s="42">
        <f t="shared" si="12"/>
        <v>40146.7916666668</v>
      </c>
      <c r="X122" s="45">
        <f t="shared" si="13"/>
        <v>1451.56</v>
      </c>
      <c r="Y122" s="45">
        <f t="shared" si="14"/>
        <v>528.04</v>
      </c>
      <c r="Z122" s="53"/>
      <c r="AA122" s="53"/>
      <c r="AB122" s="53"/>
    </row>
    <row r="123" spans="1:28" s="46" customFormat="1" ht="15">
      <c r="A123" s="42">
        <f t="shared" si="5"/>
        <v>40145.8333333334</v>
      </c>
      <c r="B123" s="45">
        <f>C123/(Напряжение!F30*SQRT(3))</f>
        <v>178.8220805819414</v>
      </c>
      <c r="C123" s="45">
        <f>'[2]Ведомость'!AK29</f>
        <v>11667.599999999999</v>
      </c>
      <c r="D123" s="45">
        <f>'[2]Ведомость'!AL29</f>
        <v>121.8</v>
      </c>
      <c r="E123" s="45">
        <f>F123/(Напряжение!D30*SQRT(3))</f>
        <v>73.6847780045439</v>
      </c>
      <c r="F123" s="45">
        <f>'[2]Ведомость'!AM29</f>
        <v>4783.8</v>
      </c>
      <c r="G123" s="45">
        <f>'[2]Ведомость'!AN29</f>
        <v>2158.8</v>
      </c>
      <c r="H123" s="45">
        <f>I123/(Напряжение!D30*SQRT(3))</f>
        <v>126.21510262235746</v>
      </c>
      <c r="I123" s="45">
        <f>'[2]Ведомость'!AO29</f>
        <v>8194.2</v>
      </c>
      <c r="J123" s="45">
        <f>'[2]Ведомость'!AP29</f>
        <v>2759.3999999999996</v>
      </c>
      <c r="K123" s="51"/>
      <c r="L123" s="52"/>
      <c r="M123" s="52"/>
      <c r="O123" s="42">
        <f t="shared" si="6"/>
        <v>40145.8333333334</v>
      </c>
      <c r="P123" s="45">
        <f t="shared" si="7"/>
        <v>33878.96</v>
      </c>
      <c r="Q123" s="45">
        <f t="shared" si="8"/>
        <v>8207.32</v>
      </c>
      <c r="R123" s="51"/>
      <c r="S123" s="42">
        <f t="shared" si="9"/>
        <v>40145.8333333334</v>
      </c>
      <c r="T123" s="45">
        <f t="shared" si="10"/>
        <v>32435.879999999997</v>
      </c>
      <c r="U123" s="45">
        <f t="shared" si="11"/>
        <v>7676.52</v>
      </c>
      <c r="W123" s="42">
        <f t="shared" si="12"/>
        <v>40145.8333333334</v>
      </c>
      <c r="X123" s="45">
        <f t="shared" si="13"/>
        <v>1443.0800000000002</v>
      </c>
      <c r="Y123" s="45">
        <f t="shared" si="14"/>
        <v>530.8</v>
      </c>
      <c r="Z123" s="53"/>
      <c r="AA123" s="53"/>
      <c r="AB123" s="53"/>
    </row>
    <row r="124" spans="1:28" s="46" customFormat="1" ht="15">
      <c r="A124" s="42">
        <f t="shared" si="5"/>
        <v>40144.8750000001</v>
      </c>
      <c r="B124" s="45">
        <f>C124/(Напряжение!F31*SQRT(3))</f>
        <v>187.27998453993138</v>
      </c>
      <c r="C124" s="45">
        <f>'[2]Ведомость'!AK30</f>
        <v>12251.4</v>
      </c>
      <c r="D124" s="45">
        <f>'[2]Ведомость'!AL30</f>
        <v>84</v>
      </c>
      <c r="E124" s="45">
        <f>F124/(Напряжение!D31*SQRT(3))</f>
        <v>68.11072292394518</v>
      </c>
      <c r="F124" s="45">
        <f>'[2]Ведомость'!AM30</f>
        <v>4435.2</v>
      </c>
      <c r="G124" s="45">
        <f>'[2]Ведомость'!AN30</f>
        <v>2125.2</v>
      </c>
      <c r="H124" s="45">
        <f>I124/(Напряжение!D31*SQRT(3))</f>
        <v>131.57753292125773</v>
      </c>
      <c r="I124" s="45">
        <f>'[2]Ведомость'!AO30</f>
        <v>8568</v>
      </c>
      <c r="J124" s="45">
        <f>'[2]Ведомость'!AP30</f>
        <v>2788.8</v>
      </c>
      <c r="K124" s="51"/>
      <c r="L124" s="52"/>
      <c r="M124" s="52"/>
      <c r="O124" s="42">
        <f t="shared" si="6"/>
        <v>40144.8750000001</v>
      </c>
      <c r="P124" s="45">
        <f t="shared" si="7"/>
        <v>33569.759999999995</v>
      </c>
      <c r="Q124" s="45">
        <f t="shared" si="8"/>
        <v>8108.64</v>
      </c>
      <c r="R124" s="51"/>
      <c r="S124" s="42">
        <f t="shared" si="9"/>
        <v>40144.8750000001</v>
      </c>
      <c r="T124" s="45">
        <f t="shared" si="10"/>
        <v>32130.52</v>
      </c>
      <c r="U124" s="45">
        <f t="shared" si="11"/>
        <v>7580.240000000001</v>
      </c>
      <c r="W124" s="42">
        <f t="shared" si="12"/>
        <v>40144.8750000001</v>
      </c>
      <c r="X124" s="45">
        <f t="shared" si="13"/>
        <v>1439.2400000000002</v>
      </c>
      <c r="Y124" s="45">
        <f t="shared" si="14"/>
        <v>528.4000000000001</v>
      </c>
      <c r="Z124" s="53"/>
      <c r="AA124" s="53"/>
      <c r="AB124" s="53"/>
    </row>
    <row r="125" spans="1:28" s="46" customFormat="1" ht="15">
      <c r="A125" s="42">
        <f t="shared" si="5"/>
        <v>40143.9166666668</v>
      </c>
      <c r="B125" s="45">
        <f>C125/(Напряжение!F32*SQRT(3))</f>
        <v>175.58875553193081</v>
      </c>
      <c r="C125" s="45">
        <f>'[2]Ведомость'!AK31</f>
        <v>11537.4</v>
      </c>
      <c r="D125" s="45">
        <f>'[2]Ведомость'!AL31</f>
        <v>4.2</v>
      </c>
      <c r="E125" s="45">
        <f>F125/(Напряжение!D32*SQRT(3))</f>
        <v>65.62645451559924</v>
      </c>
      <c r="F125" s="45">
        <f>'[2]Ведомость'!AM31</f>
        <v>4275.6</v>
      </c>
      <c r="G125" s="45">
        <f>'[2]Ведомость'!AN31</f>
        <v>2142</v>
      </c>
      <c r="H125" s="45">
        <f>I125/(Напряжение!D32*SQRT(3))</f>
        <v>131.89756968459335</v>
      </c>
      <c r="I125" s="45">
        <f>'[2]Ведомость'!AO31</f>
        <v>8593.2</v>
      </c>
      <c r="J125" s="45">
        <f>'[2]Ведомость'!AP31</f>
        <v>2864.4</v>
      </c>
      <c r="K125" s="51"/>
      <c r="L125" s="52"/>
      <c r="M125" s="52"/>
      <c r="O125" s="42">
        <f t="shared" si="6"/>
        <v>40143.9166666668</v>
      </c>
      <c r="P125" s="45">
        <f t="shared" si="7"/>
        <v>32157.2</v>
      </c>
      <c r="Q125" s="45">
        <f t="shared" si="8"/>
        <v>8133.24</v>
      </c>
      <c r="R125" s="51"/>
      <c r="S125" s="42">
        <f t="shared" si="9"/>
        <v>40143.9166666668</v>
      </c>
      <c r="T125" s="45">
        <f t="shared" si="10"/>
        <v>30722.12</v>
      </c>
      <c r="U125" s="45">
        <f t="shared" si="11"/>
        <v>7597</v>
      </c>
      <c r="W125" s="42">
        <f t="shared" si="12"/>
        <v>40143.9166666668</v>
      </c>
      <c r="X125" s="45">
        <f t="shared" si="13"/>
        <v>1435.08</v>
      </c>
      <c r="Y125" s="45">
        <f t="shared" si="14"/>
        <v>536.24</v>
      </c>
      <c r="Z125" s="53"/>
      <c r="AA125" s="53"/>
      <c r="AB125" s="53"/>
    </row>
    <row r="126" spans="1:28" s="46" customFormat="1" ht="15">
      <c r="A126" s="42">
        <f t="shared" si="5"/>
        <v>40142.9583333334</v>
      </c>
      <c r="B126" s="45">
        <f>C126/(Напряжение!F33*SQRT(3))</f>
        <v>179.65293211869763</v>
      </c>
      <c r="C126" s="45">
        <f>'[2]Ведомость'!AK32</f>
        <v>11806.2</v>
      </c>
      <c r="D126" s="45">
        <f>'[2]Ведомость'!AL32</f>
        <v>336</v>
      </c>
      <c r="E126" s="45">
        <f>F126/(Напряжение!D33*SQRT(3))</f>
        <v>64.41156991217474</v>
      </c>
      <c r="F126" s="45">
        <f>'[2]Ведомость'!AM32</f>
        <v>4208.4</v>
      </c>
      <c r="G126" s="45">
        <f>'[2]Ведомость'!AN32</f>
        <v>2146.2</v>
      </c>
      <c r="H126" s="45">
        <f>I126/(Напряжение!D33*SQRT(3))</f>
        <v>123.03766947295655</v>
      </c>
      <c r="I126" s="45">
        <f>'[2]Ведомость'!AO32</f>
        <v>8038.8</v>
      </c>
      <c r="J126" s="45">
        <f>'[2]Ведомость'!AP32</f>
        <v>2553.6</v>
      </c>
      <c r="K126" s="51"/>
      <c r="L126" s="52"/>
      <c r="M126" s="52"/>
      <c r="O126" s="42">
        <f t="shared" si="6"/>
        <v>40142.9583333334</v>
      </c>
      <c r="P126" s="45">
        <f t="shared" si="7"/>
        <v>31468.12</v>
      </c>
      <c r="Q126" s="45">
        <f t="shared" si="8"/>
        <v>8129.280000000001</v>
      </c>
      <c r="R126" s="51"/>
      <c r="S126" s="42">
        <f t="shared" si="9"/>
        <v>40142.9583333334</v>
      </c>
      <c r="T126" s="45">
        <f t="shared" si="10"/>
        <v>30049.56</v>
      </c>
      <c r="U126" s="45">
        <f t="shared" si="11"/>
        <v>7595.48</v>
      </c>
      <c r="W126" s="42">
        <f t="shared" si="12"/>
        <v>40142.9583333334</v>
      </c>
      <c r="X126" s="45">
        <f t="shared" si="13"/>
        <v>1418.5600000000002</v>
      </c>
      <c r="Y126" s="45">
        <f t="shared" si="14"/>
        <v>533.8</v>
      </c>
      <c r="Z126" s="53"/>
      <c r="AA126" s="53"/>
      <c r="AB126" s="53"/>
    </row>
    <row r="127" spans="1:28" s="46" customFormat="1" ht="15">
      <c r="A127" s="42">
        <f t="shared" si="5"/>
        <v>40142.0000000001</v>
      </c>
      <c r="B127" s="45">
        <f>C127/(Напряжение!F34*SQRT(3))</f>
        <v>165.93861353243378</v>
      </c>
      <c r="C127" s="45">
        <f>'[2]Ведомость'!AK33</f>
        <v>10920</v>
      </c>
      <c r="D127" s="45">
        <f>'[2]Ведомость'!AL33</f>
        <v>58.8</v>
      </c>
      <c r="E127" s="45">
        <f>F127/(Напряжение!D34*SQRT(3))</f>
        <v>64.02119129869541</v>
      </c>
      <c r="F127" s="45">
        <f>'[2]Ведомость'!AM33</f>
        <v>4187.4</v>
      </c>
      <c r="G127" s="45">
        <f>'[2]Ведомость'!AN33</f>
        <v>2133.6</v>
      </c>
      <c r="H127" s="45">
        <f>I127/(Напряжение!D34*SQRT(3))</f>
        <v>124.76747712473941</v>
      </c>
      <c r="I127" s="45">
        <f>'[2]Ведомость'!AO33</f>
        <v>8160.599999999999</v>
      </c>
      <c r="J127" s="45">
        <f>'[2]Ведомость'!AP33</f>
        <v>2721.6000000000004</v>
      </c>
      <c r="K127" s="51"/>
      <c r="L127" s="52"/>
      <c r="M127" s="52"/>
      <c r="O127" s="42">
        <f t="shared" si="6"/>
        <v>40142.0000000001</v>
      </c>
      <c r="P127" s="45">
        <f t="shared" si="7"/>
        <v>30580.879999999997</v>
      </c>
      <c r="Q127" s="45">
        <f t="shared" si="8"/>
        <v>8021.04</v>
      </c>
      <c r="R127" s="51"/>
      <c r="S127" s="42">
        <f t="shared" si="9"/>
        <v>40142.0000000001</v>
      </c>
      <c r="T127" s="45">
        <f t="shared" si="10"/>
        <v>29163.559999999998</v>
      </c>
      <c r="U127" s="45">
        <f t="shared" si="11"/>
        <v>7483.24</v>
      </c>
      <c r="W127" s="42">
        <f t="shared" si="12"/>
        <v>40142.0000000001</v>
      </c>
      <c r="X127" s="45">
        <f t="shared" si="13"/>
        <v>1417.32</v>
      </c>
      <c r="Y127" s="45">
        <f t="shared" si="14"/>
        <v>537.8</v>
      </c>
      <c r="Z127" s="53"/>
      <c r="AA127" s="53"/>
      <c r="AB127" s="53"/>
    </row>
    <row r="128" spans="15:28" ht="15">
      <c r="O128" s="4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5:28" ht="15">
      <c r="O129" s="4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3" spans="2:28" ht="15">
      <c r="B133" s="56"/>
      <c r="C133" s="56"/>
      <c r="D133" s="56"/>
      <c r="E133" s="56"/>
      <c r="F133" s="56"/>
      <c r="G133" s="16" t="s">
        <v>24</v>
      </c>
      <c r="H133" s="56"/>
      <c r="I133" s="56"/>
      <c r="J133" s="56"/>
      <c r="K133" s="56"/>
      <c r="L133" s="56"/>
      <c r="M133" s="59">
        <f>M100</f>
        <v>41626</v>
      </c>
      <c r="N133" s="56"/>
      <c r="P133" s="56"/>
      <c r="Q133" s="56"/>
      <c r="R133" s="56"/>
      <c r="S133" s="56"/>
      <c r="T133" s="16" t="s">
        <v>24</v>
      </c>
      <c r="U133" s="56"/>
      <c r="V133" s="56"/>
      <c r="W133" s="56"/>
      <c r="X133" s="56"/>
      <c r="Y133" s="56"/>
      <c r="Z133" s="56"/>
      <c r="AA133" s="59">
        <f>AA100</f>
        <v>41626</v>
      </c>
      <c r="AB133" s="56"/>
    </row>
    <row r="134" spans="1:28" ht="15">
      <c r="A134" s="16" t="s">
        <v>46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16" t="s">
        <v>46</v>
      </c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</row>
    <row r="135" spans="15:28" ht="15">
      <c r="O135" s="67"/>
      <c r="P135" s="80" t="s">
        <v>6</v>
      </c>
      <c r="Q135" s="80"/>
      <c r="R135" s="80"/>
      <c r="S135" s="14"/>
      <c r="U135" s="1"/>
      <c r="V135" s="90" t="s">
        <v>22</v>
      </c>
      <c r="W135" s="87"/>
      <c r="X135" s="88"/>
      <c r="Y135" s="80" t="s">
        <v>18</v>
      </c>
      <c r="Z135" s="80"/>
      <c r="AA135" s="80"/>
      <c r="AB135" s="2"/>
    </row>
    <row r="136" spans="15:28" ht="15">
      <c r="O136" s="41" t="s">
        <v>0</v>
      </c>
      <c r="P136" s="8" t="s">
        <v>19</v>
      </c>
      <c r="Q136" s="8" t="s">
        <v>20</v>
      </c>
      <c r="R136" s="4" t="s">
        <v>21</v>
      </c>
      <c r="S136" s="11"/>
      <c r="U136" s="4" t="s">
        <v>0</v>
      </c>
      <c r="V136" s="8" t="s">
        <v>19</v>
      </c>
      <c r="W136" s="8" t="s">
        <v>20</v>
      </c>
      <c r="X136" s="8" t="s">
        <v>21</v>
      </c>
      <c r="Y136" s="8" t="s">
        <v>19</v>
      </c>
      <c r="Z136" s="8" t="s">
        <v>20</v>
      </c>
      <c r="AA136" s="8" t="s">
        <v>21</v>
      </c>
      <c r="AB136" s="12"/>
    </row>
    <row r="137" spans="15:28" ht="15">
      <c r="O137" s="42">
        <f aca="true" t="shared" si="15" ref="O137:O160">O104</f>
        <v>40164.041666666664</v>
      </c>
      <c r="P137" s="9">
        <f>B5+E5+H5+K5+P5+S5+V5</f>
        <v>238.66105911701317</v>
      </c>
      <c r="Q137" s="9">
        <f>B38+E38+H38+K38+P38+S38+V38+B71+E71+H71+K71+P71+S71</f>
        <v>264.13111760707426</v>
      </c>
      <c r="R137" s="9">
        <f>B104+E104+H104</f>
        <v>329.7660836687336</v>
      </c>
      <c r="S137" s="13"/>
      <c r="T137" s="13"/>
      <c r="U137" s="42">
        <f>O137</f>
        <v>40164.041666666664</v>
      </c>
      <c r="V137" s="9">
        <f>B5+E5+H5+K5</f>
        <v>230.55662321666694</v>
      </c>
      <c r="W137" s="9">
        <f>B38+E38+H38+K38+B71+E71+H71+K71</f>
        <v>160.77546540964585</v>
      </c>
      <c r="X137" s="9">
        <f>B104+E104+H104</f>
        <v>329.7660836687336</v>
      </c>
      <c r="Y137" s="9">
        <f>P5+S5+V5</f>
        <v>8.104435900346232</v>
      </c>
      <c r="Z137" s="9">
        <f>P38+S38+V38+P71+S71</f>
        <v>103.35565219742844</v>
      </c>
      <c r="AA137" s="9">
        <f>0</f>
        <v>0</v>
      </c>
      <c r="AB137" s="20"/>
    </row>
    <row r="138" spans="15:28" ht="15">
      <c r="O138" s="42">
        <f t="shared" si="15"/>
        <v>40163.083333333336</v>
      </c>
      <c r="P138" s="9">
        <f aca="true" t="shared" si="16" ref="P138:P160">B6+E6+H6+K6+P6+S6+V6</f>
        <v>249.6392170564867</v>
      </c>
      <c r="Q138" s="9">
        <f aca="true" t="shared" si="17" ref="Q138:Q160">B39+E39+H39+K39+P39+S39+V39+B72+E72+H72+K72+P72+S72</f>
        <v>266.03662651112836</v>
      </c>
      <c r="R138" s="9">
        <f aca="true" t="shared" si="18" ref="R138:R160">B105+E105+H105</f>
        <v>354.4611411752167</v>
      </c>
      <c r="S138" s="13"/>
      <c r="T138" s="13"/>
      <c r="U138" s="42">
        <f aca="true" t="shared" si="19" ref="U138:U160">O138</f>
        <v>40163.083333333336</v>
      </c>
      <c r="V138" s="9">
        <f aca="true" t="shared" si="20" ref="V138:V160">B6+E6+H6+K6</f>
        <v>241.5237465750434</v>
      </c>
      <c r="W138" s="9">
        <f aca="true" t="shared" si="21" ref="W138:W160">B39+E39+H39+K39+B72+E72+H72+K72</f>
        <v>163.7963708533989</v>
      </c>
      <c r="X138" s="9">
        <f aca="true" t="shared" si="22" ref="X138:X160">B105+E105+H105</f>
        <v>354.4611411752167</v>
      </c>
      <c r="Y138" s="9">
        <f aca="true" t="shared" si="23" ref="Y138:Y160">P6+S6+V6</f>
        <v>8.115470481443328</v>
      </c>
      <c r="Z138" s="9">
        <f aca="true" t="shared" si="24" ref="Z138:Z160">P39+S39+V39+P72+S72</f>
        <v>102.24025565772945</v>
      </c>
      <c r="AA138" s="9">
        <f>0</f>
        <v>0</v>
      </c>
      <c r="AB138" s="20"/>
    </row>
    <row r="139" spans="15:28" ht="15">
      <c r="O139" s="42">
        <f t="shared" si="15"/>
        <v>40162.125</v>
      </c>
      <c r="P139" s="9">
        <f t="shared" si="16"/>
        <v>304.2177420149506</v>
      </c>
      <c r="Q139" s="9">
        <f t="shared" si="17"/>
        <v>287.9593285274547</v>
      </c>
      <c r="R139" s="9">
        <f t="shared" si="18"/>
        <v>353.8860535962891</v>
      </c>
      <c r="S139" s="13"/>
      <c r="T139" s="13"/>
      <c r="U139" s="42">
        <f t="shared" si="19"/>
        <v>40162.125</v>
      </c>
      <c r="V139" s="9">
        <f t="shared" si="20"/>
        <v>296.1083443864853</v>
      </c>
      <c r="W139" s="9">
        <f t="shared" si="21"/>
        <v>183.67189938874947</v>
      </c>
      <c r="X139" s="9">
        <f t="shared" si="22"/>
        <v>353.8860535962891</v>
      </c>
      <c r="Y139" s="9">
        <f t="shared" si="23"/>
        <v>8.109397628465306</v>
      </c>
      <c r="Z139" s="9">
        <f t="shared" si="24"/>
        <v>104.28742913870524</v>
      </c>
      <c r="AA139" s="9">
        <f>0</f>
        <v>0</v>
      </c>
      <c r="AB139" s="20"/>
    </row>
    <row r="140" spans="15:28" ht="15">
      <c r="O140" s="42">
        <f t="shared" si="15"/>
        <v>40161.1666666667</v>
      </c>
      <c r="P140" s="9">
        <f t="shared" si="16"/>
        <v>370.8191661898254</v>
      </c>
      <c r="Q140" s="9">
        <f t="shared" si="17"/>
        <v>308.49950386312673</v>
      </c>
      <c r="R140" s="9">
        <f t="shared" si="18"/>
        <v>293.7062744190873</v>
      </c>
      <c r="S140" s="13"/>
      <c r="T140" s="13"/>
      <c r="U140" s="42">
        <f t="shared" si="19"/>
        <v>40161.1666666667</v>
      </c>
      <c r="V140" s="9">
        <f t="shared" si="20"/>
        <v>362.6628552742445</v>
      </c>
      <c r="W140" s="9">
        <f t="shared" si="21"/>
        <v>201.4015888609005</v>
      </c>
      <c r="X140" s="9">
        <f t="shared" si="22"/>
        <v>293.7062744190873</v>
      </c>
      <c r="Y140" s="9">
        <f t="shared" si="23"/>
        <v>8.156310915580917</v>
      </c>
      <c r="Z140" s="9">
        <f t="shared" si="24"/>
        <v>107.09791500222627</v>
      </c>
      <c r="AA140" s="9">
        <f>0</f>
        <v>0</v>
      </c>
      <c r="AB140" s="20"/>
    </row>
    <row r="141" spans="15:28" ht="15">
      <c r="O141" s="42">
        <f t="shared" si="15"/>
        <v>40160.2083333334</v>
      </c>
      <c r="P141" s="9">
        <f t="shared" si="16"/>
        <v>392.2443796806117</v>
      </c>
      <c r="Q141" s="9">
        <f t="shared" si="17"/>
        <v>314.14467537579924</v>
      </c>
      <c r="R141" s="9">
        <f t="shared" si="18"/>
        <v>238.4465243675258</v>
      </c>
      <c r="S141" s="13"/>
      <c r="T141" s="13"/>
      <c r="U141" s="42">
        <f t="shared" si="19"/>
        <v>40160.2083333334</v>
      </c>
      <c r="V141" s="9">
        <f t="shared" si="20"/>
        <v>384.00040018928553</v>
      </c>
      <c r="W141" s="9">
        <f t="shared" si="21"/>
        <v>204.17411794294765</v>
      </c>
      <c r="X141" s="9">
        <f t="shared" si="22"/>
        <v>238.4465243675258</v>
      </c>
      <c r="Y141" s="9">
        <f t="shared" si="23"/>
        <v>8.24397949132621</v>
      </c>
      <c r="Z141" s="9">
        <f t="shared" si="24"/>
        <v>109.97055743285156</v>
      </c>
      <c r="AA141" s="9">
        <f>0</f>
        <v>0</v>
      </c>
      <c r="AB141" s="2"/>
    </row>
    <row r="142" spans="15:28" ht="15">
      <c r="O142" s="42">
        <f t="shared" si="15"/>
        <v>40159.25</v>
      </c>
      <c r="P142" s="9">
        <f t="shared" si="16"/>
        <v>425.9960066093787</v>
      </c>
      <c r="Q142" s="9">
        <f t="shared" si="17"/>
        <v>342.02777963499153</v>
      </c>
      <c r="R142" s="9">
        <f t="shared" si="18"/>
        <v>297.19375144249733</v>
      </c>
      <c r="S142" s="13"/>
      <c r="T142" s="13"/>
      <c r="U142" s="42">
        <f t="shared" si="19"/>
        <v>40159.25</v>
      </c>
      <c r="V142" s="9">
        <f t="shared" si="20"/>
        <v>417.7512709864433</v>
      </c>
      <c r="W142" s="9">
        <f t="shared" si="21"/>
        <v>230.1663761695429</v>
      </c>
      <c r="X142" s="9">
        <f t="shared" si="22"/>
        <v>297.19375144249733</v>
      </c>
      <c r="Y142" s="9">
        <f t="shared" si="23"/>
        <v>8.24473562293543</v>
      </c>
      <c r="Z142" s="9">
        <f t="shared" si="24"/>
        <v>111.86140346544862</v>
      </c>
      <c r="AA142" s="9">
        <f>0</f>
        <v>0</v>
      </c>
      <c r="AB142" s="2"/>
    </row>
    <row r="143" spans="15:28" ht="15">
      <c r="O143" s="42">
        <f t="shared" si="15"/>
        <v>40158.2916666667</v>
      </c>
      <c r="P143" s="9">
        <f t="shared" si="16"/>
        <v>420.5923171507383</v>
      </c>
      <c r="Q143" s="9">
        <f t="shared" si="17"/>
        <v>340.9713653061977</v>
      </c>
      <c r="R143" s="9">
        <f t="shared" si="18"/>
        <v>327.0565665325661</v>
      </c>
      <c r="S143" s="13"/>
      <c r="T143" s="13"/>
      <c r="U143" s="42">
        <f t="shared" si="19"/>
        <v>40158.2916666667</v>
      </c>
      <c r="V143" s="9">
        <f t="shared" si="20"/>
        <v>412.9078725315186</v>
      </c>
      <c r="W143" s="9">
        <f t="shared" si="21"/>
        <v>233.0319964208951</v>
      </c>
      <c r="X143" s="9">
        <f t="shared" si="22"/>
        <v>327.0565665325661</v>
      </c>
      <c r="Y143" s="9">
        <f t="shared" si="23"/>
        <v>7.684444619219722</v>
      </c>
      <c r="Z143" s="9">
        <f t="shared" si="24"/>
        <v>107.93936888530261</v>
      </c>
      <c r="AA143" s="9">
        <f>0</f>
        <v>0</v>
      </c>
      <c r="AB143" s="2"/>
    </row>
    <row r="144" spans="15:28" ht="15">
      <c r="O144" s="42">
        <f t="shared" si="15"/>
        <v>40157.3333333334</v>
      </c>
      <c r="P144" s="9">
        <f t="shared" si="16"/>
        <v>400.9292214305866</v>
      </c>
      <c r="Q144" s="9">
        <f t="shared" si="17"/>
        <v>339.0071619449583</v>
      </c>
      <c r="R144" s="9">
        <f t="shared" si="18"/>
        <v>332.10626595629316</v>
      </c>
      <c r="S144" s="13"/>
      <c r="T144" s="13"/>
      <c r="U144" s="42">
        <f t="shared" si="19"/>
        <v>40157.3333333334</v>
      </c>
      <c r="V144" s="9">
        <f t="shared" si="20"/>
        <v>393.25880279229443</v>
      </c>
      <c r="W144" s="9">
        <f t="shared" si="21"/>
        <v>231.17425387128648</v>
      </c>
      <c r="X144" s="9">
        <f t="shared" si="22"/>
        <v>332.10626595629316</v>
      </c>
      <c r="Y144" s="9">
        <f t="shared" si="23"/>
        <v>7.670418638292175</v>
      </c>
      <c r="Z144" s="9">
        <f t="shared" si="24"/>
        <v>107.83290807367179</v>
      </c>
      <c r="AA144" s="9">
        <f>0</f>
        <v>0</v>
      </c>
      <c r="AB144" s="2"/>
    </row>
    <row r="145" spans="15:28" ht="15">
      <c r="O145" s="42">
        <f t="shared" si="15"/>
        <v>40156.375</v>
      </c>
      <c r="P145" s="9">
        <f t="shared" si="16"/>
        <v>402.48906132214915</v>
      </c>
      <c r="Q145" s="9">
        <f t="shared" si="17"/>
        <v>330.9234467542201</v>
      </c>
      <c r="R145" s="9">
        <f t="shared" si="18"/>
        <v>353.10604818375793</v>
      </c>
      <c r="S145" s="13"/>
      <c r="T145" s="13"/>
      <c r="U145" s="42">
        <f t="shared" si="19"/>
        <v>40156.375</v>
      </c>
      <c r="V145" s="9">
        <f t="shared" si="20"/>
        <v>394.8300957998133</v>
      </c>
      <c r="W145" s="9">
        <f t="shared" si="21"/>
        <v>225.3674956993632</v>
      </c>
      <c r="X145" s="9">
        <f t="shared" si="22"/>
        <v>353.10604818375793</v>
      </c>
      <c r="Y145" s="9">
        <f t="shared" si="23"/>
        <v>7.658965522335846</v>
      </c>
      <c r="Z145" s="9">
        <f t="shared" si="24"/>
        <v>105.55595105485693</v>
      </c>
      <c r="AA145" s="9">
        <f>0</f>
        <v>0</v>
      </c>
      <c r="AB145" s="2"/>
    </row>
    <row r="146" spans="15:28" ht="15">
      <c r="O146" s="42">
        <f t="shared" si="15"/>
        <v>40155.4166666667</v>
      </c>
      <c r="P146" s="9">
        <f t="shared" si="16"/>
        <v>402.6930202788813</v>
      </c>
      <c r="Q146" s="9">
        <f t="shared" si="17"/>
        <v>339.6099067696674</v>
      </c>
      <c r="R146" s="9">
        <f t="shared" si="18"/>
        <v>353.8377223101092</v>
      </c>
      <c r="S146" s="13"/>
      <c r="T146" s="13"/>
      <c r="U146" s="42">
        <f t="shared" si="19"/>
        <v>40155.4166666667</v>
      </c>
      <c r="V146" s="9">
        <f t="shared" si="20"/>
        <v>395.1061304842934</v>
      </c>
      <c r="W146" s="9">
        <f t="shared" si="21"/>
        <v>233.17532284452858</v>
      </c>
      <c r="X146" s="9">
        <f t="shared" si="22"/>
        <v>353.8377223101092</v>
      </c>
      <c r="Y146" s="9">
        <f t="shared" si="23"/>
        <v>7.58688979458795</v>
      </c>
      <c r="Z146" s="9">
        <f t="shared" si="24"/>
        <v>106.43458392513887</v>
      </c>
      <c r="AA146" s="9">
        <f>0</f>
        <v>0</v>
      </c>
      <c r="AB146" s="2"/>
    </row>
    <row r="147" spans="15:28" ht="15">
      <c r="O147" s="42">
        <f t="shared" si="15"/>
        <v>40154.4583333334</v>
      </c>
      <c r="P147" s="9">
        <f t="shared" si="16"/>
        <v>398.15037194409774</v>
      </c>
      <c r="Q147" s="9">
        <f t="shared" si="17"/>
        <v>322.9558647335193</v>
      </c>
      <c r="R147" s="9">
        <f t="shared" si="18"/>
        <v>355.55409222838426</v>
      </c>
      <c r="S147" s="13"/>
      <c r="T147" s="13"/>
      <c r="U147" s="42">
        <f t="shared" si="19"/>
        <v>40154.4583333334</v>
      </c>
      <c r="V147" s="9">
        <f t="shared" si="20"/>
        <v>390.64373645918585</v>
      </c>
      <c r="W147" s="9">
        <f t="shared" si="21"/>
        <v>220.56740729220402</v>
      </c>
      <c r="X147" s="9">
        <f t="shared" si="22"/>
        <v>355.55409222838426</v>
      </c>
      <c r="Y147" s="9">
        <f t="shared" si="23"/>
        <v>7.506635484911886</v>
      </c>
      <c r="Z147" s="9">
        <f t="shared" si="24"/>
        <v>102.38845744131532</v>
      </c>
      <c r="AA147" s="9">
        <f>0</f>
        <v>0</v>
      </c>
      <c r="AB147" s="2"/>
    </row>
    <row r="148" spans="15:28" ht="15">
      <c r="O148" s="42">
        <f t="shared" si="15"/>
        <v>40153.5000000001</v>
      </c>
      <c r="P148" s="9">
        <f t="shared" si="16"/>
        <v>414.65649292510926</v>
      </c>
      <c r="Q148" s="9">
        <f t="shared" si="17"/>
        <v>326.12748876569003</v>
      </c>
      <c r="R148" s="9">
        <f t="shared" si="18"/>
        <v>349.2083431444538</v>
      </c>
      <c r="S148" s="13"/>
      <c r="T148" s="13"/>
      <c r="U148" s="42">
        <f t="shared" si="19"/>
        <v>40153.5000000001</v>
      </c>
      <c r="V148" s="9">
        <f t="shared" si="20"/>
        <v>407.31578454319265</v>
      </c>
      <c r="W148" s="9">
        <f t="shared" si="21"/>
        <v>224.40804370361724</v>
      </c>
      <c r="X148" s="9">
        <f t="shared" si="22"/>
        <v>349.2083431444538</v>
      </c>
      <c r="Y148" s="9">
        <f t="shared" si="23"/>
        <v>7.34070838191661</v>
      </c>
      <c r="Z148" s="9">
        <f t="shared" si="24"/>
        <v>101.71944506207277</v>
      </c>
      <c r="AA148" s="9">
        <f>0</f>
        <v>0</v>
      </c>
      <c r="AB148" s="2"/>
    </row>
    <row r="149" spans="15:28" ht="15">
      <c r="O149" s="42">
        <f t="shared" si="15"/>
        <v>40152.5416666667</v>
      </c>
      <c r="P149" s="9">
        <f t="shared" si="16"/>
        <v>395.03810794673564</v>
      </c>
      <c r="Q149" s="9">
        <f t="shared" si="17"/>
        <v>328.1895467682969</v>
      </c>
      <c r="R149" s="9">
        <f t="shared" si="18"/>
        <v>334.6431112203051</v>
      </c>
      <c r="S149" s="13"/>
      <c r="T149" s="13"/>
      <c r="U149" s="42">
        <f t="shared" si="19"/>
        <v>40152.5416666667</v>
      </c>
      <c r="V149" s="9">
        <f t="shared" si="20"/>
        <v>387.62866853526094</v>
      </c>
      <c r="W149" s="9">
        <f t="shared" si="21"/>
        <v>226.25478499108908</v>
      </c>
      <c r="X149" s="9">
        <f t="shared" si="22"/>
        <v>334.6431112203051</v>
      </c>
      <c r="Y149" s="9">
        <f t="shared" si="23"/>
        <v>7.409439411474704</v>
      </c>
      <c r="Z149" s="9">
        <f t="shared" si="24"/>
        <v>101.9347617772078</v>
      </c>
      <c r="AA149" s="9">
        <f>0</f>
        <v>0</v>
      </c>
      <c r="AB149" s="2"/>
    </row>
    <row r="150" spans="15:28" ht="15">
      <c r="O150" s="42">
        <f t="shared" si="15"/>
        <v>40151.5833333334</v>
      </c>
      <c r="P150" s="9">
        <f t="shared" si="16"/>
        <v>363.6904214988467</v>
      </c>
      <c r="Q150" s="9">
        <f t="shared" si="17"/>
        <v>338.553457561101</v>
      </c>
      <c r="R150" s="9">
        <f t="shared" si="18"/>
        <v>359.60512244450456</v>
      </c>
      <c r="S150" s="13"/>
      <c r="T150" s="13"/>
      <c r="U150" s="42">
        <f t="shared" si="19"/>
        <v>40151.5833333334</v>
      </c>
      <c r="V150" s="9">
        <f t="shared" si="20"/>
        <v>356.1045843821198</v>
      </c>
      <c r="W150" s="9">
        <f t="shared" si="21"/>
        <v>238.0810713212133</v>
      </c>
      <c r="X150" s="9">
        <f t="shared" si="22"/>
        <v>359.60512244450456</v>
      </c>
      <c r="Y150" s="9">
        <f t="shared" si="23"/>
        <v>7.585837116726905</v>
      </c>
      <c r="Z150" s="9">
        <f t="shared" si="24"/>
        <v>100.47238623988778</v>
      </c>
      <c r="AA150" s="9">
        <f>0</f>
        <v>0</v>
      </c>
      <c r="AB150" s="2"/>
    </row>
    <row r="151" spans="15:28" ht="15">
      <c r="O151" s="42">
        <f t="shared" si="15"/>
        <v>40150.6250000001</v>
      </c>
      <c r="P151" s="9">
        <f t="shared" si="16"/>
        <v>422.5443730746681</v>
      </c>
      <c r="Q151" s="9">
        <f t="shared" si="17"/>
        <v>370.63803372399855</v>
      </c>
      <c r="R151" s="9">
        <f t="shared" si="18"/>
        <v>391.6872837875652</v>
      </c>
      <c r="S151" s="13"/>
      <c r="T151" s="13"/>
      <c r="U151" s="42">
        <f t="shared" si="19"/>
        <v>40150.6250000001</v>
      </c>
      <c r="V151" s="9">
        <f t="shared" si="20"/>
        <v>414.41967757465636</v>
      </c>
      <c r="W151" s="9">
        <f t="shared" si="21"/>
        <v>267.5833135815249</v>
      </c>
      <c r="X151" s="9">
        <f t="shared" si="22"/>
        <v>391.6872837875652</v>
      </c>
      <c r="Y151" s="9">
        <f t="shared" si="23"/>
        <v>8.12469550001172</v>
      </c>
      <c r="Z151" s="9">
        <f t="shared" si="24"/>
        <v>103.05472014247358</v>
      </c>
      <c r="AA151" s="9">
        <f>0</f>
        <v>0</v>
      </c>
      <c r="AB151" s="2"/>
    </row>
    <row r="152" spans="15:28" ht="15">
      <c r="O152" s="42">
        <f t="shared" si="15"/>
        <v>40149.6666666667</v>
      </c>
      <c r="P152" s="9">
        <f t="shared" si="16"/>
        <v>430.17487212531745</v>
      </c>
      <c r="Q152" s="9">
        <f t="shared" si="17"/>
        <v>371.9760052333961</v>
      </c>
      <c r="R152" s="9">
        <f t="shared" si="18"/>
        <v>323.84032569996305</v>
      </c>
      <c r="S152" s="13"/>
      <c r="T152" s="13"/>
      <c r="U152" s="42">
        <f t="shared" si="19"/>
        <v>40149.6666666667</v>
      </c>
      <c r="V152" s="9">
        <f t="shared" si="20"/>
        <v>422.2250755482669</v>
      </c>
      <c r="W152" s="9">
        <f t="shared" si="21"/>
        <v>266.73515344252536</v>
      </c>
      <c r="X152" s="9">
        <f t="shared" si="22"/>
        <v>323.84032569996305</v>
      </c>
      <c r="Y152" s="9">
        <f t="shared" si="23"/>
        <v>7.949796577050581</v>
      </c>
      <c r="Z152" s="9">
        <f t="shared" si="24"/>
        <v>105.2408517908707</v>
      </c>
      <c r="AA152" s="9">
        <f>0</f>
        <v>0</v>
      </c>
      <c r="AB152" s="2"/>
    </row>
    <row r="153" spans="15:28" ht="15">
      <c r="O153" s="42">
        <f t="shared" si="15"/>
        <v>40148.7083333334</v>
      </c>
      <c r="P153" s="9">
        <f t="shared" si="16"/>
        <v>426.61380787993016</v>
      </c>
      <c r="Q153" s="9">
        <f t="shared" si="17"/>
        <v>377.14405510475143</v>
      </c>
      <c r="R153" s="9">
        <f t="shared" si="18"/>
        <v>289.87137403304575</v>
      </c>
      <c r="S153" s="13"/>
      <c r="T153" s="13"/>
      <c r="U153" s="42">
        <f t="shared" si="19"/>
        <v>40148.7083333334</v>
      </c>
      <c r="V153" s="9">
        <f t="shared" si="20"/>
        <v>418.5897675586456</v>
      </c>
      <c r="W153" s="9">
        <f t="shared" si="21"/>
        <v>271.4562051937157</v>
      </c>
      <c r="X153" s="9">
        <f t="shared" si="22"/>
        <v>289.87137403304575</v>
      </c>
      <c r="Y153" s="9">
        <f t="shared" si="23"/>
        <v>8.02404032128458</v>
      </c>
      <c r="Z153" s="9">
        <f t="shared" si="24"/>
        <v>105.6878499110357</v>
      </c>
      <c r="AA153" s="9">
        <f>0</f>
        <v>0</v>
      </c>
      <c r="AB153" s="2"/>
    </row>
    <row r="154" spans="15:28" ht="15">
      <c r="O154" s="42">
        <f t="shared" si="15"/>
        <v>40147.7500000001</v>
      </c>
      <c r="P154" s="9">
        <f t="shared" si="16"/>
        <v>415.0545852239731</v>
      </c>
      <c r="Q154" s="9">
        <f t="shared" si="17"/>
        <v>365.92781853228473</v>
      </c>
      <c r="R154" s="9">
        <f t="shared" si="18"/>
        <v>372.44231749556207</v>
      </c>
      <c r="S154" s="13"/>
      <c r="T154" s="13"/>
      <c r="U154" s="42">
        <f t="shared" si="19"/>
        <v>40147.7500000001</v>
      </c>
      <c r="V154" s="9">
        <f t="shared" si="20"/>
        <v>407.0949415659346</v>
      </c>
      <c r="W154" s="9">
        <f t="shared" si="21"/>
        <v>260.4906172520431</v>
      </c>
      <c r="X154" s="9">
        <f t="shared" si="22"/>
        <v>372.44231749556207</v>
      </c>
      <c r="Y154" s="9">
        <f t="shared" si="23"/>
        <v>7.959643658038496</v>
      </c>
      <c r="Z154" s="9">
        <f t="shared" si="24"/>
        <v>105.43720128024165</v>
      </c>
      <c r="AA154" s="9">
        <f>0</f>
        <v>0</v>
      </c>
      <c r="AB154" s="2"/>
    </row>
    <row r="155" spans="15:28" ht="15">
      <c r="O155" s="42">
        <f t="shared" si="15"/>
        <v>40146.7916666668</v>
      </c>
      <c r="P155" s="9">
        <f t="shared" si="16"/>
        <v>380.07497012547714</v>
      </c>
      <c r="Q155" s="9">
        <f t="shared" si="17"/>
        <v>349.0931055550156</v>
      </c>
      <c r="R155" s="9">
        <f t="shared" si="18"/>
        <v>368.413128720854</v>
      </c>
      <c r="S155" s="13"/>
      <c r="T155" s="13"/>
      <c r="U155" s="42">
        <f t="shared" si="19"/>
        <v>40146.7916666668</v>
      </c>
      <c r="V155" s="9">
        <f t="shared" si="20"/>
        <v>372.0481169567105</v>
      </c>
      <c r="W155" s="9">
        <f t="shared" si="21"/>
        <v>245.54510280784288</v>
      </c>
      <c r="X155" s="9">
        <f t="shared" si="22"/>
        <v>368.413128720854</v>
      </c>
      <c r="Y155" s="9">
        <f t="shared" si="23"/>
        <v>8.02685316876661</v>
      </c>
      <c r="Z155" s="9">
        <f t="shared" si="24"/>
        <v>103.54800274717273</v>
      </c>
      <c r="AA155" s="9">
        <f>0</f>
        <v>0</v>
      </c>
      <c r="AB155" s="2"/>
    </row>
    <row r="156" spans="15:28" ht="15">
      <c r="O156" s="42">
        <f t="shared" si="15"/>
        <v>40145.8333333334</v>
      </c>
      <c r="P156" s="9">
        <f t="shared" si="16"/>
        <v>332.5878149520933</v>
      </c>
      <c r="Q156" s="9">
        <f t="shared" si="17"/>
        <v>324.8572595047934</v>
      </c>
      <c r="R156" s="9">
        <f t="shared" si="18"/>
        <v>378.72196120884274</v>
      </c>
      <c r="S156" s="13"/>
      <c r="T156" s="13"/>
      <c r="U156" s="42">
        <f t="shared" si="19"/>
        <v>40145.8333333334</v>
      </c>
      <c r="V156" s="9">
        <f t="shared" si="20"/>
        <v>324.5123578934158</v>
      </c>
      <c r="W156" s="9">
        <f t="shared" si="21"/>
        <v>222.30934240908036</v>
      </c>
      <c r="X156" s="9">
        <f t="shared" si="22"/>
        <v>378.72196120884274</v>
      </c>
      <c r="Y156" s="9">
        <f t="shared" si="23"/>
        <v>8.07545705867748</v>
      </c>
      <c r="Z156" s="9">
        <f t="shared" si="24"/>
        <v>102.54791709571303</v>
      </c>
      <c r="AA156" s="9">
        <f>0</f>
        <v>0</v>
      </c>
      <c r="AB156" s="2"/>
    </row>
    <row r="157" spans="15:28" ht="15">
      <c r="O157" s="42">
        <f t="shared" si="15"/>
        <v>40144.8750000001</v>
      </c>
      <c r="P157" s="9">
        <f t="shared" si="16"/>
        <v>286.21076693095824</v>
      </c>
      <c r="Q157" s="9">
        <f t="shared" si="17"/>
        <v>302.4262045442423</v>
      </c>
      <c r="R157" s="9">
        <f t="shared" si="18"/>
        <v>386.96824038513427</v>
      </c>
      <c r="S157" s="13"/>
      <c r="T157" s="13"/>
      <c r="U157" s="42">
        <f t="shared" si="19"/>
        <v>40144.8750000001</v>
      </c>
      <c r="V157" s="9">
        <f t="shared" si="20"/>
        <v>278.1193030365423</v>
      </c>
      <c r="W157" s="9">
        <f t="shared" si="21"/>
        <v>200.7664684411938</v>
      </c>
      <c r="X157" s="9">
        <f t="shared" si="22"/>
        <v>386.96824038513427</v>
      </c>
      <c r="Y157" s="9">
        <f t="shared" si="23"/>
        <v>8.091463894415941</v>
      </c>
      <c r="Z157" s="9">
        <f t="shared" si="24"/>
        <v>101.65973610304847</v>
      </c>
      <c r="AA157" s="9">
        <f>0</f>
        <v>0</v>
      </c>
      <c r="AB157" s="2"/>
    </row>
    <row r="158" spans="15:28" ht="15">
      <c r="O158" s="42">
        <f t="shared" si="15"/>
        <v>40143.9166666668</v>
      </c>
      <c r="P158" s="9">
        <f t="shared" si="16"/>
        <v>260.2461596487289</v>
      </c>
      <c r="Q158" s="9">
        <f t="shared" si="17"/>
        <v>286.77511326647254</v>
      </c>
      <c r="R158" s="9">
        <f t="shared" si="18"/>
        <v>373.1127797321234</v>
      </c>
      <c r="S158" s="13"/>
      <c r="T158" s="13"/>
      <c r="U158" s="42">
        <f t="shared" si="19"/>
        <v>40143.9166666668</v>
      </c>
      <c r="V158" s="9">
        <f t="shared" si="20"/>
        <v>252.07991067348632</v>
      </c>
      <c r="W158" s="9">
        <f t="shared" si="21"/>
        <v>185.79906988732606</v>
      </c>
      <c r="X158" s="9">
        <f t="shared" si="22"/>
        <v>373.1127797321234</v>
      </c>
      <c r="Y158" s="9">
        <f t="shared" si="23"/>
        <v>8.166248975242539</v>
      </c>
      <c r="Z158" s="9">
        <f t="shared" si="24"/>
        <v>100.97604337914643</v>
      </c>
      <c r="AA158" s="9">
        <f>0</f>
        <v>0</v>
      </c>
      <c r="AB158" s="2"/>
    </row>
    <row r="159" spans="15:28" ht="15">
      <c r="O159" s="42">
        <f t="shared" si="15"/>
        <v>40142.9583333334</v>
      </c>
      <c r="P159" s="9">
        <f t="shared" si="16"/>
        <v>245.81428133544796</v>
      </c>
      <c r="Q159" s="9">
        <f t="shared" si="17"/>
        <v>276.66579765099056</v>
      </c>
      <c r="R159" s="9">
        <f t="shared" si="18"/>
        <v>367.1021715038289</v>
      </c>
      <c r="S159" s="13"/>
      <c r="T159" s="13"/>
      <c r="U159" s="42">
        <f t="shared" si="19"/>
        <v>40142.9583333334</v>
      </c>
      <c r="V159" s="9">
        <f t="shared" si="20"/>
        <v>237.5828682221785</v>
      </c>
      <c r="W159" s="9">
        <f t="shared" si="21"/>
        <v>177.0098275236506</v>
      </c>
      <c r="X159" s="9">
        <f t="shared" si="22"/>
        <v>367.1021715038289</v>
      </c>
      <c r="Y159" s="9">
        <f t="shared" si="23"/>
        <v>8.231413113269479</v>
      </c>
      <c r="Z159" s="9">
        <f t="shared" si="24"/>
        <v>99.65597012733997</v>
      </c>
      <c r="AA159" s="9">
        <f>0</f>
        <v>0</v>
      </c>
      <c r="AB159" s="2"/>
    </row>
    <row r="160" spans="15:28" ht="15">
      <c r="O160" s="42">
        <f t="shared" si="15"/>
        <v>40142.0000000001</v>
      </c>
      <c r="P160" s="9">
        <f t="shared" si="16"/>
        <v>239.2514081532001</v>
      </c>
      <c r="Q160" s="9">
        <f t="shared" si="17"/>
        <v>274.0172457715827</v>
      </c>
      <c r="R160" s="9">
        <f t="shared" si="18"/>
        <v>354.7272819558686</v>
      </c>
      <c r="S160" s="13"/>
      <c r="T160" s="13"/>
      <c r="U160" s="42">
        <f t="shared" si="19"/>
        <v>40142.0000000001</v>
      </c>
      <c r="V160" s="9">
        <f t="shared" si="20"/>
        <v>231.0328461065351</v>
      </c>
      <c r="W160" s="9">
        <f t="shared" si="21"/>
        <v>174.943562618556</v>
      </c>
      <c r="X160" s="9">
        <f t="shared" si="22"/>
        <v>354.7272819558686</v>
      </c>
      <c r="Y160" s="9">
        <f t="shared" si="23"/>
        <v>8.21856204666501</v>
      </c>
      <c r="Z160" s="9">
        <f t="shared" si="24"/>
        <v>99.07368315302664</v>
      </c>
      <c r="AA160" s="9">
        <f>0</f>
        <v>0</v>
      </c>
      <c r="AB160" s="2"/>
    </row>
  </sheetData>
  <mergeCells count="29">
    <mergeCell ref="B3:D3"/>
    <mergeCell ref="H3:J3"/>
    <mergeCell ref="E69:G69"/>
    <mergeCell ref="K69:M69"/>
    <mergeCell ref="P69:R69"/>
    <mergeCell ref="H69:J69"/>
    <mergeCell ref="B69:D69"/>
    <mergeCell ref="V36:X36"/>
    <mergeCell ref="E3:G3"/>
    <mergeCell ref="H36:J36"/>
    <mergeCell ref="K36:M36"/>
    <mergeCell ref="S3:U3"/>
    <mergeCell ref="V3:X3"/>
    <mergeCell ref="P36:R36"/>
    <mergeCell ref="E36:G36"/>
    <mergeCell ref="P3:R3"/>
    <mergeCell ref="K3:M3"/>
    <mergeCell ref="S36:U36"/>
    <mergeCell ref="B102:D102"/>
    <mergeCell ref="E102:G102"/>
    <mergeCell ref="H102:J102"/>
    <mergeCell ref="B36:D36"/>
    <mergeCell ref="S69:U69"/>
    <mergeCell ref="Y135:AA135"/>
    <mergeCell ref="W102:Y102"/>
    <mergeCell ref="P135:R135"/>
    <mergeCell ref="V135:X135"/>
    <mergeCell ref="O102:Q102"/>
    <mergeCell ref="S102:U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4" manualBreakCount="4">
    <brk id="33" max="16383" man="1"/>
    <brk id="66" max="16383" man="1"/>
    <brk id="99" max="16383" man="1"/>
    <brk id="132" max="16383" man="1"/>
  </rowBreaks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2009-12-16T06:01:51Z</cp:lastPrinted>
  <dcterms:created xsi:type="dcterms:W3CDTF">2006-09-28T05:33:49Z</dcterms:created>
  <dcterms:modified xsi:type="dcterms:W3CDTF">2014-02-06T02:12:13Z</dcterms:modified>
  <cp:category/>
  <cp:version/>
  <cp:contentType/>
  <cp:contentStatus/>
</cp:coreProperties>
</file>