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filterPrivacy="1" defaultThemeVersion="124226"/>
  <bookViews>
    <workbookView xWindow="120" yWindow="165" windowWidth="15120" windowHeight="7950" tabRatio="803" activeTab="1"/>
  </bookViews>
  <sheets>
    <sheet name="Напряжение" sheetId="1" r:id="rId1"/>
    <sheet name="Нагрузка по 110 кВ" sheetId="5" r:id="rId2"/>
    <sheet name="Нагрузка по 35-10-6 кВ" sheetId="4" r:id="rId3"/>
    <sheet name="Нагрузка в хар. час" sheetId="6" r:id="rId4"/>
    <sheet name="Нагрузка ежечасно" sheetId="3" r:id="rId5"/>
  </sheets>
  <externalReferences>
    <externalReference r:id="rId8"/>
    <externalReference r:id="rId9"/>
  </externalReferences>
  <definedNames/>
  <calcPr calcId="125725"/>
</workbook>
</file>

<file path=xl/sharedStrings.xml><?xml version="1.0" encoding="utf-8"?>
<sst xmlns="http://schemas.openxmlformats.org/spreadsheetml/2006/main" count="289" uniqueCount="47">
  <si>
    <t>Время</t>
  </si>
  <si>
    <t>I, А</t>
  </si>
  <si>
    <t>P, кВт</t>
  </si>
  <si>
    <t>Q, кВар</t>
  </si>
  <si>
    <r>
      <rPr>
        <b/>
        <sz val="11"/>
        <color indexed="8"/>
        <rFont val="Calibri"/>
        <family val="2"/>
      </rPr>
      <t>не</t>
    </r>
    <r>
      <rPr>
        <sz val="11"/>
        <color theme="1"/>
        <rFont val="Calibri"/>
        <family val="2"/>
        <scheme val="minor"/>
      </rPr>
      <t xml:space="preserve"> заведенным под действие АЧР и САОН</t>
    </r>
  </si>
  <si>
    <t>заведенным под действие АЧР и САОН</t>
  </si>
  <si>
    <t>По всем отходящим фидерам</t>
  </si>
  <si>
    <t>P, МВт</t>
  </si>
  <si>
    <t>Q, МВар</t>
  </si>
  <si>
    <t>2Т</t>
  </si>
  <si>
    <t>3Т</t>
  </si>
  <si>
    <t>1Т</t>
  </si>
  <si>
    <t>4Т</t>
  </si>
  <si>
    <t>Паспортные данные трансформаторов:</t>
  </si>
  <si>
    <t>Qхх</t>
  </si>
  <si>
    <t>Хтр</t>
  </si>
  <si>
    <t>U С-341, кВ</t>
  </si>
  <si>
    <t>U С-342, кВ</t>
  </si>
  <si>
    <t>По фидерам не АЧР, САОН</t>
  </si>
  <si>
    <t>I 6 кВ, A</t>
  </si>
  <si>
    <t>I 10 кВ, A</t>
  </si>
  <si>
    <t>I 35 кВ, A</t>
  </si>
  <si>
    <t>По фидерам АЧР, САОН</t>
  </si>
  <si>
    <t>По фидерам без АЧР, САОН</t>
  </si>
  <si>
    <t>Подстанция "Черногорская"</t>
  </si>
  <si>
    <t>РПН-110</t>
  </si>
  <si>
    <t>ПБВ-35</t>
  </si>
  <si>
    <t>1T</t>
  </si>
  <si>
    <t>2T</t>
  </si>
  <si>
    <t>3T</t>
  </si>
  <si>
    <t>4T</t>
  </si>
  <si>
    <t>U, кВ</t>
  </si>
  <si>
    <t>Напряжение по стороне 110 кВ, положения переключателей РПН, ПБВ:</t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</si>
  <si>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1Т, 2Т, 3Т и 4Т по стороне 110кВ</t>
    </r>
  </si>
  <si>
    <t>Напряжение на шинах 35, 10 и 6 кВ</t>
  </si>
  <si>
    <t>Напряжение на шинах 35, 10 и 6 кВ в характерные часы</t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</si>
  <si>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1Т, 2Т, 3Т и 4Т по стороне 6 и 10кВ</t>
    </r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</si>
  <si>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2Т и 3Т по стороне 35кВ</t>
    </r>
  </si>
  <si>
    <t>Подстанция "Черногорская" Нагрузка по отходящим фидерам 6кВ</t>
  </si>
  <si>
    <t>Подстанция "Черногорская" Нагрузка по отходящим фидерам 10кВ</t>
  </si>
  <si>
    <t>Нагрузка по отходящим фидерам 10кВ</t>
  </si>
  <si>
    <t>Нагрузка по отходящим фидерам 35кВ</t>
  </si>
  <si>
    <r>
      <t xml:space="preserve">Суммарная нагрузка на трансформаторах </t>
    </r>
    <r>
      <rPr>
        <b/>
        <sz val="11"/>
        <color theme="1"/>
        <rFont val="Calibri"/>
        <family val="2"/>
        <scheme val="minor"/>
      </rPr>
      <t>1Т,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>2Т, 3Т и 4Т</t>
    </r>
  </si>
  <si>
    <t>Подстанция "Черногорская" Нагрузка по отходящим фидерам 6кВ ежечасно с 00-00 до 24-00 часов московского времени,</t>
  </si>
  <si>
    <t>Подстанция "Черногорская" Нагрузка по отходящим фидерам 10кВ ежечасно с 00-00 до 24-00 часов московского времени,</t>
  </si>
  <si>
    <t>Подстанция "Черногорская" Нагрузка по отходящим фидерам 35кВ ежечасно с 00-00 до 24-00 часов московского времени,</t>
  </si>
  <si>
    <t>Суммарная нагрузка ежечасно с 00-00 до 24-00 часов московского времени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</si>
</sst>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h:mm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/>
    <xf numFmtId="0" fontId="3" fillId="0" borderId="1" xfId="0" applyFont="1" applyBorder="1"/>
    <xf numFmtId="164" fontId="0" fillId="0" borderId="1" xfId="0" applyNumberFormat="1" applyBorder="1"/>
    <xf numFmtId="0" fontId="0" fillId="0" borderId="0" xfId="0" applyFont="1"/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4" xfId="0" applyBorder="1"/>
    <xf numFmtId="0" fontId="3" fillId="0" borderId="4" xfId="0" applyFont="1" applyBorder="1"/>
    <xf numFmtId="0" fontId="0" fillId="0" borderId="4" xfId="0" applyFont="1" applyBorder="1"/>
    <xf numFmtId="49" fontId="1" fillId="0" borderId="0" xfId="0" applyNumberFormat="1" applyFont="1" applyFill="1" applyBorder="1" applyAlignment="1">
      <alignment/>
    </xf>
    <xf numFmtId="0" fontId="4" fillId="0" borderId="1" xfId="0" applyFont="1" applyBorder="1"/>
    <xf numFmtId="164" fontId="4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/>
    </xf>
    <xf numFmtId="0" fontId="3" fillId="0" borderId="1" xfId="0" applyFont="1" applyBorder="1"/>
    <xf numFmtId="164" fontId="0" fillId="0" borderId="0" xfId="0" applyNumberFormat="1"/>
    <xf numFmtId="49" fontId="1" fillId="0" borderId="0" xfId="0" applyNumberFormat="1" applyFont="1" applyFill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/>
    <xf numFmtId="164" fontId="7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0" borderId="5" xfId="0" applyNumberFormat="1" applyBorder="1"/>
    <xf numFmtId="165" fontId="3" fillId="0" borderId="1" xfId="0" applyNumberFormat="1" applyFont="1" applyBorder="1"/>
    <xf numFmtId="165" fontId="1" fillId="0" borderId="1" xfId="0" applyNumberFormat="1" applyFont="1" applyBorder="1" applyAlignment="1">
      <alignment horizontal="left"/>
    </xf>
    <xf numFmtId="165" fontId="0" fillId="0" borderId="0" xfId="0" applyNumberFormat="1"/>
    <xf numFmtId="165" fontId="0" fillId="0" borderId="0" xfId="0" applyNumberFormat="1" applyBorder="1"/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165" fontId="3" fillId="0" borderId="2" xfId="0" applyNumberFormat="1" applyFont="1" applyBorder="1"/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vertical="center" wrapText="1"/>
    </xf>
    <xf numFmtId="165" fontId="7" fillId="0" borderId="0" xfId="0" applyNumberFormat="1" applyFont="1"/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/>
    <xf numFmtId="165" fontId="8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7" fillId="0" borderId="0" xfId="0" applyNumberFormat="1" applyFont="1" applyAlignment="1">
      <alignment/>
    </xf>
    <xf numFmtId="165" fontId="3" fillId="0" borderId="1" xfId="0" applyNumberFormat="1" applyFont="1" applyBorder="1"/>
    <xf numFmtId="0" fontId="3" fillId="0" borderId="3" xfId="0" applyFont="1" applyBorder="1"/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/>
    </xf>
    <xf numFmtId="165" fontId="0" fillId="0" borderId="1" xfId="0" applyNumberFormat="1" applyBorder="1"/>
    <xf numFmtId="14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075"/>
          <c:y val="0.07875"/>
          <c:w val="0.76375"/>
          <c:h val="0.8205"/>
        </c:manualLayout>
      </c:layout>
      <c:lineChart>
        <c:grouping val="standard"/>
        <c:varyColors val="0"/>
        <c:ser>
          <c:idx val="0"/>
          <c:order val="0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'Нагрузка ежечасно'!$A$104:$A$127</c:f>
              <c:strCache/>
            </c:strRef>
          </c:cat>
          <c:val>
            <c:numRef>
              <c:f>'Нагрузка ежечасно'!$P$104:$P$127</c:f>
              <c:numCache/>
            </c:numRef>
          </c:val>
          <c:smooth val="0"/>
        </c:ser>
        <c:ser>
          <c:idx val="1"/>
          <c:order val="1"/>
          <c:tx>
            <c:v>Q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'Нагрузка ежечасно'!$A$104:$A$127</c:f>
              <c:strCache/>
            </c:strRef>
          </c:cat>
          <c:val>
            <c:numRef>
              <c:f>'Нагрузка ежечасно'!$Q$104:$Q$127</c:f>
              <c:numCache/>
            </c:numRef>
          </c:val>
          <c:smooth val="0"/>
        </c:ser>
        <c:dropLines/>
        <c:marker val="1"/>
        <c:axId val="64036274"/>
        <c:axId val="39455555"/>
      </c:lineChart>
      <c:catAx>
        <c:axId val="64036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Время, час</a:t>
                </a:r>
              </a:p>
            </c:rich>
          </c:tx>
          <c:layout>
            <c:manualLayout>
              <c:xMode val="edge"/>
              <c:yMode val="edge"/>
              <c:x val="0.476"/>
              <c:y val="0.957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h:mm;@" sourceLinked="1"/>
        <c:majorTickMark val="none"/>
        <c:minorTickMark val="none"/>
        <c:tickLblPos val="nextTo"/>
        <c:crossAx val="39455555"/>
        <c:crosses val="autoZero"/>
        <c:auto val="1"/>
        <c:lblOffset val="100"/>
        <c:noMultiLvlLbl val="0"/>
      </c:catAx>
      <c:valAx>
        <c:axId val="39455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Мощность, кВт,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кВАр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/>
        <c:delete val="0"/>
        <c:numFmt formatCode="0.0" sourceLinked="1"/>
        <c:majorTickMark val="out"/>
        <c:minorTickMark val="none"/>
        <c:tickLblPos val="nextTo"/>
        <c:crossAx val="6403627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937"/>
          <c:y val="0.4705"/>
          <c:w val="0.05625"/>
          <c:h val="0.06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134</xdr:row>
      <xdr:rowOff>66675</xdr:rowOff>
    </xdr:from>
    <xdr:to>
      <xdr:col>13</xdr:col>
      <xdr:colOff>495300</xdr:colOff>
      <xdr:row>168</xdr:row>
      <xdr:rowOff>123825</xdr:rowOff>
    </xdr:to>
    <xdr:graphicFrame macro="">
      <xdr:nvGraphicFramePr>
        <xdr:cNvPr id="1034" name="Диаграмма 1"/>
        <xdr:cNvGraphicFramePr/>
      </xdr:nvGraphicFramePr>
      <xdr:xfrm>
        <a:off x="66675" y="25593675"/>
        <a:ext cx="830580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0;&#1079;&#1084;&#1077;&#1088;&#1077;&#1085;&#1080;&#1081;\&#1053;&#1072;&#1087;&#1088;&#1103;&#1078;&#1077;&#1085;&#1080;&#1077;_&#1043;&#1055;&#105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0;&#1079;&#1084;&#1077;&#1088;&#1077;&#1085;&#1080;&#1081;\&#1052;&#1086;&#1097;&#1085;&#1086;&#1089;&#1090;&#1100;&#1055;&#1086;&#1054;&#1073;&#1098;&#1077;&#1082;&#1090;&#1072;&#1084;_&#1063;&#1077;&#1088;&#1085;&#1086;&#1075;&#1086;&#1088;&#1089;&#1082;&#1072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B1" t="str">
            <v>ГПП В1Т-6кВ (тп1,2)</v>
          </cell>
          <cell r="E1" t="str">
            <v>ГПП В2Т-10кВ (тп1,2)</v>
          </cell>
          <cell r="H1" t="str">
            <v>ГПП В2Т-35кВ (тп1,2)</v>
          </cell>
          <cell r="K1" t="str">
            <v>ГПП В3Т-10кВ (тп1,2)</v>
          </cell>
          <cell r="N1" t="str">
            <v>ГПП В3Т-35кВ (тп1,2)</v>
          </cell>
          <cell r="Q1" t="str">
            <v>ГПП В4Т-6кВ (тп1,2)</v>
          </cell>
          <cell r="T1" t="str">
            <v>ГПП яч. ЯКНО-1 (тп14)</v>
          </cell>
          <cell r="W1" t="str">
            <v>ГПП яч. ЯКНО-3 (тп7)</v>
          </cell>
        </row>
        <row r="4">
          <cell r="B4">
            <v>3869.002</v>
          </cell>
          <cell r="C4">
            <v>3859.369</v>
          </cell>
          <cell r="D4">
            <v>3832.969</v>
          </cell>
          <cell r="E4">
            <v>6108.291</v>
          </cell>
          <cell r="F4">
            <v>6130.665</v>
          </cell>
          <cell r="G4">
            <v>6104.022</v>
          </cell>
          <cell r="H4">
            <v>21760.67</v>
          </cell>
          <cell r="I4">
            <v>21561.895</v>
          </cell>
          <cell r="J4">
            <v>21629.617</v>
          </cell>
          <cell r="K4">
            <v>6328.209</v>
          </cell>
          <cell r="L4">
            <v>6318.055</v>
          </cell>
          <cell r="M4">
            <v>6290.816</v>
          </cell>
          <cell r="N4">
            <v>21760.245</v>
          </cell>
          <cell r="O4">
            <v>21926.691</v>
          </cell>
          <cell r="P4">
            <v>21923.061</v>
          </cell>
          <cell r="Q4">
            <v>3858.29</v>
          </cell>
          <cell r="R4">
            <v>3869.283</v>
          </cell>
          <cell r="S4">
            <v>3845.825</v>
          </cell>
          <cell r="T4">
            <v>3734.417</v>
          </cell>
          <cell r="U4">
            <v>3690.142</v>
          </cell>
          <cell r="V4">
            <v>3676.763</v>
          </cell>
          <cell r="W4">
            <v>3759.118</v>
          </cell>
          <cell r="X4">
            <v>3821.284</v>
          </cell>
          <cell r="Y4">
            <v>3821.187</v>
          </cell>
        </row>
        <row r="5">
          <cell r="B5">
            <v>3871.291</v>
          </cell>
          <cell r="C5">
            <v>3861.986</v>
          </cell>
          <cell r="D5">
            <v>3839.502</v>
          </cell>
          <cell r="E5">
            <v>6186.242</v>
          </cell>
          <cell r="F5">
            <v>6222.343</v>
          </cell>
          <cell r="G5">
            <v>6191.747</v>
          </cell>
          <cell r="H5">
            <v>21957.468</v>
          </cell>
          <cell r="I5">
            <v>21779.496</v>
          </cell>
          <cell r="J5">
            <v>21846.59</v>
          </cell>
          <cell r="K5">
            <v>6301.894</v>
          </cell>
          <cell r="L5">
            <v>6329.171</v>
          </cell>
          <cell r="M5">
            <v>6292.355</v>
          </cell>
          <cell r="N5">
            <v>22060.95</v>
          </cell>
          <cell r="O5">
            <v>22195.831</v>
          </cell>
          <cell r="P5">
            <v>22159.575</v>
          </cell>
          <cell r="Q5">
            <v>3863.702</v>
          </cell>
          <cell r="R5">
            <v>3879.6</v>
          </cell>
          <cell r="S5">
            <v>3846.952</v>
          </cell>
          <cell r="T5">
            <v>3777.559</v>
          </cell>
          <cell r="U5">
            <v>3724.973</v>
          </cell>
          <cell r="V5">
            <v>3707.781</v>
          </cell>
          <cell r="W5">
            <v>3784.302</v>
          </cell>
          <cell r="X5">
            <v>3822.321</v>
          </cell>
          <cell r="Y5">
            <v>3831.251</v>
          </cell>
        </row>
        <row r="6">
          <cell r="B6">
            <v>3863.195</v>
          </cell>
          <cell r="C6">
            <v>3853.751</v>
          </cell>
          <cell r="D6">
            <v>3833.777</v>
          </cell>
          <cell r="E6">
            <v>6167.245</v>
          </cell>
          <cell r="F6">
            <v>6215.714</v>
          </cell>
          <cell r="G6">
            <v>6174.177</v>
          </cell>
          <cell r="H6">
            <v>21790.239</v>
          </cell>
          <cell r="I6">
            <v>21661.12</v>
          </cell>
          <cell r="J6">
            <v>21723.739</v>
          </cell>
          <cell r="K6">
            <v>6307.194</v>
          </cell>
          <cell r="L6">
            <v>6336.223</v>
          </cell>
          <cell r="M6">
            <v>6293.403</v>
          </cell>
          <cell r="N6">
            <v>22075.483</v>
          </cell>
          <cell r="O6">
            <v>22252.215</v>
          </cell>
          <cell r="P6">
            <v>22226.884</v>
          </cell>
          <cell r="Q6">
            <v>3853.038</v>
          </cell>
          <cell r="R6">
            <v>3879.495</v>
          </cell>
          <cell r="S6">
            <v>3846.903</v>
          </cell>
          <cell r="T6">
            <v>3741.764</v>
          </cell>
          <cell r="U6">
            <v>3703.385</v>
          </cell>
          <cell r="V6">
            <v>3682.733</v>
          </cell>
          <cell r="W6">
            <v>3780.305</v>
          </cell>
          <cell r="X6">
            <v>3826.463</v>
          </cell>
          <cell r="Y6">
            <v>3830.566</v>
          </cell>
        </row>
        <row r="7">
          <cell r="B7">
            <v>3864.016</v>
          </cell>
          <cell r="C7">
            <v>3864.358</v>
          </cell>
          <cell r="D7">
            <v>3853.75</v>
          </cell>
          <cell r="E7">
            <v>6172.773</v>
          </cell>
          <cell r="F7">
            <v>6243.993</v>
          </cell>
          <cell r="G7">
            <v>6174.34</v>
          </cell>
          <cell r="H7">
            <v>21910.202</v>
          </cell>
          <cell r="I7">
            <v>21784.131</v>
          </cell>
          <cell r="J7">
            <v>21818.476</v>
          </cell>
          <cell r="K7">
            <v>6345.438</v>
          </cell>
          <cell r="L7">
            <v>6373.707</v>
          </cell>
          <cell r="M7">
            <v>6304.902</v>
          </cell>
          <cell r="N7">
            <v>22146.638</v>
          </cell>
          <cell r="O7">
            <v>22328.612</v>
          </cell>
          <cell r="P7">
            <v>22270.536</v>
          </cell>
          <cell r="Q7">
            <v>3870.466</v>
          </cell>
          <cell r="R7">
            <v>3893.535</v>
          </cell>
          <cell r="S7">
            <v>3841.597</v>
          </cell>
          <cell r="T7">
            <v>3771.913</v>
          </cell>
          <cell r="U7">
            <v>3716.493</v>
          </cell>
          <cell r="V7">
            <v>3689.436</v>
          </cell>
          <cell r="W7">
            <v>3778.408</v>
          </cell>
          <cell r="X7">
            <v>3833.316</v>
          </cell>
          <cell r="Y7">
            <v>3847.195</v>
          </cell>
        </row>
        <row r="8">
          <cell r="B8">
            <v>3851.595</v>
          </cell>
          <cell r="C8">
            <v>3858.305</v>
          </cell>
          <cell r="D8">
            <v>3847.702</v>
          </cell>
          <cell r="E8">
            <v>6155.506</v>
          </cell>
          <cell r="F8">
            <v>6201.203</v>
          </cell>
          <cell r="G8">
            <v>6140.804</v>
          </cell>
          <cell r="H8">
            <v>21771.374</v>
          </cell>
          <cell r="I8">
            <v>21671.855</v>
          </cell>
          <cell r="J8">
            <v>21674.285</v>
          </cell>
          <cell r="K8">
            <v>6311.846</v>
          </cell>
          <cell r="L8">
            <v>6349.769</v>
          </cell>
          <cell r="M8">
            <v>6280.769</v>
          </cell>
          <cell r="N8">
            <v>21999.426</v>
          </cell>
          <cell r="O8">
            <v>22218.321</v>
          </cell>
          <cell r="P8">
            <v>22132.907</v>
          </cell>
          <cell r="Q8">
            <v>3857.337</v>
          </cell>
          <cell r="R8">
            <v>3878.905</v>
          </cell>
          <cell r="S8">
            <v>3826.891</v>
          </cell>
          <cell r="T8">
            <v>3756.512</v>
          </cell>
          <cell r="U8">
            <v>3688.535</v>
          </cell>
          <cell r="V8">
            <v>3678.108</v>
          </cell>
          <cell r="W8">
            <v>3774.594</v>
          </cell>
          <cell r="X8">
            <v>3825.767</v>
          </cell>
          <cell r="Y8">
            <v>3853.068</v>
          </cell>
        </row>
        <row r="9">
          <cell r="B9">
            <v>3841.358</v>
          </cell>
          <cell r="C9">
            <v>3834.802</v>
          </cell>
          <cell r="D9">
            <v>3823.728</v>
          </cell>
          <cell r="E9">
            <v>6138.583</v>
          </cell>
          <cell r="F9">
            <v>6206.389</v>
          </cell>
          <cell r="G9">
            <v>6145.389</v>
          </cell>
          <cell r="H9">
            <v>21770.463</v>
          </cell>
          <cell r="I9">
            <v>21656.726</v>
          </cell>
          <cell r="J9">
            <v>21777.49</v>
          </cell>
          <cell r="K9">
            <v>6295.876</v>
          </cell>
          <cell r="L9">
            <v>6362.27</v>
          </cell>
          <cell r="M9">
            <v>6290.489</v>
          </cell>
          <cell r="N9">
            <v>21964.001</v>
          </cell>
          <cell r="O9">
            <v>22165.719</v>
          </cell>
          <cell r="P9">
            <v>22193.321</v>
          </cell>
          <cell r="Q9">
            <v>3838.207</v>
          </cell>
          <cell r="R9">
            <v>3875.035</v>
          </cell>
          <cell r="S9">
            <v>3832.435</v>
          </cell>
          <cell r="T9">
            <v>3765.86</v>
          </cell>
          <cell r="U9">
            <v>3718.493</v>
          </cell>
          <cell r="V9">
            <v>3682.717</v>
          </cell>
          <cell r="W9">
            <v>3792.333</v>
          </cell>
          <cell r="X9">
            <v>3819.472</v>
          </cell>
          <cell r="Y9">
            <v>3850.431</v>
          </cell>
        </row>
        <row r="10">
          <cell r="B10">
            <v>3823.67</v>
          </cell>
          <cell r="C10">
            <v>3821.635</v>
          </cell>
          <cell r="D10">
            <v>3808.078</v>
          </cell>
          <cell r="E10">
            <v>6134.246</v>
          </cell>
          <cell r="F10">
            <v>6212.824</v>
          </cell>
          <cell r="G10">
            <v>6138.316</v>
          </cell>
          <cell r="H10">
            <v>21716.4</v>
          </cell>
          <cell r="I10">
            <v>21607.7</v>
          </cell>
          <cell r="J10">
            <v>21681.701</v>
          </cell>
          <cell r="K10">
            <v>6302.867</v>
          </cell>
          <cell r="L10">
            <v>6354.979</v>
          </cell>
          <cell r="M10">
            <v>6260.483</v>
          </cell>
          <cell r="N10">
            <v>21969.764</v>
          </cell>
          <cell r="O10">
            <v>22167.594</v>
          </cell>
          <cell r="P10">
            <v>22155.104</v>
          </cell>
          <cell r="Q10">
            <v>3823.165</v>
          </cell>
          <cell r="R10">
            <v>3859.939</v>
          </cell>
          <cell r="S10">
            <v>3811.562</v>
          </cell>
          <cell r="T10">
            <v>3749.379</v>
          </cell>
          <cell r="U10">
            <v>3692.67</v>
          </cell>
          <cell r="V10">
            <v>3670.999</v>
          </cell>
          <cell r="W10">
            <v>3773.501</v>
          </cell>
          <cell r="X10">
            <v>3814.008</v>
          </cell>
          <cell r="Y10">
            <v>3838.833</v>
          </cell>
        </row>
        <row r="11">
          <cell r="B11">
            <v>3808.154</v>
          </cell>
          <cell r="C11">
            <v>3783.144</v>
          </cell>
          <cell r="D11">
            <v>3787.154</v>
          </cell>
          <cell r="E11">
            <v>6082.721</v>
          </cell>
          <cell r="F11">
            <v>6153.498</v>
          </cell>
          <cell r="G11">
            <v>6094.901</v>
          </cell>
          <cell r="H11">
            <v>21558.602</v>
          </cell>
          <cell r="I11">
            <v>21406.699</v>
          </cell>
          <cell r="J11">
            <v>21514.5</v>
          </cell>
          <cell r="K11">
            <v>6298.524</v>
          </cell>
          <cell r="L11">
            <v>6354.913</v>
          </cell>
          <cell r="M11">
            <v>6258.135</v>
          </cell>
          <cell r="N11">
            <v>21976.614</v>
          </cell>
          <cell r="O11">
            <v>22106.971</v>
          </cell>
          <cell r="P11">
            <v>22138.657</v>
          </cell>
          <cell r="Q11">
            <v>3818.255</v>
          </cell>
          <cell r="R11">
            <v>3847.094</v>
          </cell>
          <cell r="S11">
            <v>3808.451</v>
          </cell>
          <cell r="T11">
            <v>3708.274</v>
          </cell>
          <cell r="U11">
            <v>3670.048</v>
          </cell>
          <cell r="V11">
            <v>3634.861</v>
          </cell>
          <cell r="W11">
            <v>3768.43</v>
          </cell>
          <cell r="X11">
            <v>3800.178</v>
          </cell>
          <cell r="Y11">
            <v>3818.482</v>
          </cell>
        </row>
        <row r="12">
          <cell r="B12">
            <v>3812.257</v>
          </cell>
          <cell r="C12">
            <v>3786.834</v>
          </cell>
          <cell r="D12">
            <v>3795.309</v>
          </cell>
          <cell r="E12">
            <v>6109.708</v>
          </cell>
          <cell r="F12">
            <v>6173.152</v>
          </cell>
          <cell r="G12">
            <v>6128.008</v>
          </cell>
          <cell r="H12">
            <v>21558.307</v>
          </cell>
          <cell r="I12">
            <v>21422.149</v>
          </cell>
          <cell r="J12">
            <v>21499.051</v>
          </cell>
          <cell r="K12">
            <v>6258.401</v>
          </cell>
          <cell r="L12">
            <v>6313.581</v>
          </cell>
          <cell r="M12">
            <v>6209.641</v>
          </cell>
          <cell r="N12">
            <v>21808.619</v>
          </cell>
          <cell r="O12">
            <v>21973.077</v>
          </cell>
          <cell r="P12">
            <v>21962.622</v>
          </cell>
          <cell r="Q12">
            <v>3818.357</v>
          </cell>
          <cell r="R12">
            <v>3840.828</v>
          </cell>
          <cell r="S12">
            <v>3803.74</v>
          </cell>
          <cell r="T12">
            <v>3720.71</v>
          </cell>
          <cell r="U12">
            <v>3673.154</v>
          </cell>
          <cell r="V12">
            <v>3646.743</v>
          </cell>
          <cell r="W12">
            <v>3741.305</v>
          </cell>
          <cell r="X12">
            <v>3776.534</v>
          </cell>
          <cell r="Y12">
            <v>3808.948</v>
          </cell>
        </row>
        <row r="13">
          <cell r="B13">
            <v>3822.831</v>
          </cell>
          <cell r="C13">
            <v>3814.246</v>
          </cell>
          <cell r="D13">
            <v>3812.377</v>
          </cell>
          <cell r="E13">
            <v>6115.592</v>
          </cell>
          <cell r="F13">
            <v>6192.386</v>
          </cell>
          <cell r="G13">
            <v>6127.592</v>
          </cell>
          <cell r="H13">
            <v>21673.389</v>
          </cell>
          <cell r="I13">
            <v>21579.044</v>
          </cell>
          <cell r="J13">
            <v>21661.655</v>
          </cell>
          <cell r="K13">
            <v>6255.446</v>
          </cell>
          <cell r="L13">
            <v>6330.649</v>
          </cell>
          <cell r="M13">
            <v>6211.456</v>
          </cell>
          <cell r="N13">
            <v>21846.623</v>
          </cell>
          <cell r="O13">
            <v>22036.461</v>
          </cell>
          <cell r="P13">
            <v>22037.907</v>
          </cell>
          <cell r="Q13">
            <v>3814.213</v>
          </cell>
          <cell r="R13">
            <v>3859.19</v>
          </cell>
          <cell r="S13">
            <v>3805.815</v>
          </cell>
          <cell r="T13">
            <v>3738.606</v>
          </cell>
          <cell r="U13">
            <v>3685.726</v>
          </cell>
          <cell r="V13">
            <v>3653.026</v>
          </cell>
          <cell r="W13">
            <v>3756.283</v>
          </cell>
          <cell r="X13">
            <v>3780.234</v>
          </cell>
          <cell r="Y13">
            <v>3820.519</v>
          </cell>
        </row>
        <row r="14">
          <cell r="B14">
            <v>3835.929</v>
          </cell>
          <cell r="C14">
            <v>3829.109</v>
          </cell>
          <cell r="D14">
            <v>3814.351</v>
          </cell>
          <cell r="E14">
            <v>6125.475</v>
          </cell>
          <cell r="F14">
            <v>6188.018</v>
          </cell>
          <cell r="G14">
            <v>6130.597</v>
          </cell>
          <cell r="H14">
            <v>21730.814</v>
          </cell>
          <cell r="I14">
            <v>21577.428</v>
          </cell>
          <cell r="J14">
            <v>21646.393</v>
          </cell>
          <cell r="K14">
            <v>6264.428</v>
          </cell>
          <cell r="L14">
            <v>6312.326</v>
          </cell>
          <cell r="M14">
            <v>6218.21</v>
          </cell>
          <cell r="N14">
            <v>21847.002</v>
          </cell>
          <cell r="O14">
            <v>21991.901</v>
          </cell>
          <cell r="P14">
            <v>21980.623</v>
          </cell>
          <cell r="Q14">
            <v>3832.336</v>
          </cell>
          <cell r="R14">
            <v>3856.294</v>
          </cell>
          <cell r="S14">
            <v>3814.579</v>
          </cell>
          <cell r="T14">
            <v>3738.086</v>
          </cell>
          <cell r="U14">
            <v>3687.734</v>
          </cell>
          <cell r="V14">
            <v>3666.007</v>
          </cell>
          <cell r="W14">
            <v>3732.77</v>
          </cell>
          <cell r="X14">
            <v>3770.306</v>
          </cell>
          <cell r="Y14">
            <v>3799.286</v>
          </cell>
        </row>
        <row r="15">
          <cell r="B15">
            <v>3828.414</v>
          </cell>
          <cell r="C15">
            <v>3821.739</v>
          </cell>
          <cell r="D15">
            <v>3803.233</v>
          </cell>
          <cell r="E15">
            <v>6097.621</v>
          </cell>
          <cell r="F15">
            <v>6155.827</v>
          </cell>
          <cell r="G15">
            <v>6098.277</v>
          </cell>
          <cell r="H15">
            <v>21676.705</v>
          </cell>
          <cell r="I15">
            <v>21548.038</v>
          </cell>
          <cell r="J15">
            <v>21604.39</v>
          </cell>
          <cell r="K15">
            <v>6242.588</v>
          </cell>
          <cell r="L15">
            <v>6286.939</v>
          </cell>
          <cell r="M15">
            <v>6197.061</v>
          </cell>
          <cell r="N15">
            <v>21756</v>
          </cell>
          <cell r="O15">
            <v>21920.814</v>
          </cell>
          <cell r="P15">
            <v>21911.306</v>
          </cell>
          <cell r="Q15">
            <v>3808.296</v>
          </cell>
          <cell r="R15">
            <v>3842.582</v>
          </cell>
          <cell r="S15">
            <v>3796.522</v>
          </cell>
          <cell r="T15">
            <v>3716.076</v>
          </cell>
          <cell r="U15">
            <v>3665.901</v>
          </cell>
          <cell r="V15">
            <v>3646.859</v>
          </cell>
          <cell r="W15">
            <v>3733.457</v>
          </cell>
          <cell r="X15">
            <v>3782.432</v>
          </cell>
          <cell r="Y15">
            <v>3795.847</v>
          </cell>
        </row>
        <row r="16">
          <cell r="B16">
            <v>3792.883</v>
          </cell>
          <cell r="C16">
            <v>3785.666</v>
          </cell>
          <cell r="D16">
            <v>3778.981</v>
          </cell>
          <cell r="E16">
            <v>6090.739</v>
          </cell>
          <cell r="F16">
            <v>6154.943</v>
          </cell>
          <cell r="G16">
            <v>6100.77</v>
          </cell>
          <cell r="H16">
            <v>21679.498</v>
          </cell>
          <cell r="I16">
            <v>21543.128</v>
          </cell>
          <cell r="J16">
            <v>21615.584</v>
          </cell>
          <cell r="K16">
            <v>6223.409</v>
          </cell>
          <cell r="L16">
            <v>6274.029</v>
          </cell>
          <cell r="M16">
            <v>6177.24</v>
          </cell>
          <cell r="N16">
            <v>21794.663</v>
          </cell>
          <cell r="O16">
            <v>21955.663</v>
          </cell>
          <cell r="P16">
            <v>21944.686</v>
          </cell>
          <cell r="Q16">
            <v>3816.474</v>
          </cell>
          <cell r="R16">
            <v>3843.712</v>
          </cell>
          <cell r="S16">
            <v>3804.334</v>
          </cell>
          <cell r="T16">
            <v>3729.172</v>
          </cell>
          <cell r="U16">
            <v>3686.155</v>
          </cell>
          <cell r="V16">
            <v>3654.789</v>
          </cell>
          <cell r="W16">
            <v>3740.423</v>
          </cell>
          <cell r="X16">
            <v>3773.479</v>
          </cell>
          <cell r="Y16">
            <v>3798.532</v>
          </cell>
        </row>
        <row r="17">
          <cell r="B17">
            <v>3793.768</v>
          </cell>
          <cell r="C17">
            <v>3777.93</v>
          </cell>
          <cell r="D17">
            <v>3766.821</v>
          </cell>
          <cell r="E17">
            <v>6086.34</v>
          </cell>
          <cell r="F17">
            <v>6170</v>
          </cell>
          <cell r="G17">
            <v>6105.771</v>
          </cell>
          <cell r="H17">
            <v>21569.013</v>
          </cell>
          <cell r="I17">
            <v>21501.987</v>
          </cell>
          <cell r="J17">
            <v>21586.472</v>
          </cell>
          <cell r="K17">
            <v>6206.511</v>
          </cell>
          <cell r="L17">
            <v>6274.679</v>
          </cell>
          <cell r="M17">
            <v>6169.595</v>
          </cell>
          <cell r="N17">
            <v>21625.87</v>
          </cell>
          <cell r="O17">
            <v>21846.174</v>
          </cell>
          <cell r="P17">
            <v>21857.256</v>
          </cell>
          <cell r="Q17">
            <v>3811.073</v>
          </cell>
          <cell r="R17">
            <v>3849.6</v>
          </cell>
          <cell r="S17">
            <v>3805.073</v>
          </cell>
          <cell r="T17">
            <v>3726.857</v>
          </cell>
          <cell r="U17">
            <v>3691.038</v>
          </cell>
          <cell r="V17">
            <v>3643.319</v>
          </cell>
          <cell r="W17">
            <v>3730.189</v>
          </cell>
          <cell r="X17">
            <v>3756.855</v>
          </cell>
          <cell r="Y17">
            <v>3795.863</v>
          </cell>
        </row>
        <row r="18">
          <cell r="B18">
            <v>3834.053</v>
          </cell>
          <cell r="C18">
            <v>3819.844</v>
          </cell>
          <cell r="D18">
            <v>3813.725</v>
          </cell>
          <cell r="E18">
            <v>6091.297</v>
          </cell>
          <cell r="F18">
            <v>6174.449</v>
          </cell>
          <cell r="G18">
            <v>6117.466</v>
          </cell>
          <cell r="H18">
            <v>21676.916</v>
          </cell>
          <cell r="I18">
            <v>21501.861</v>
          </cell>
          <cell r="J18">
            <v>21612.664</v>
          </cell>
          <cell r="K18">
            <v>6230.435</v>
          </cell>
          <cell r="L18">
            <v>6265.043</v>
          </cell>
          <cell r="M18">
            <v>6215.821</v>
          </cell>
          <cell r="N18">
            <v>21791.579</v>
          </cell>
          <cell r="O18">
            <v>21921.206</v>
          </cell>
          <cell r="P18">
            <v>21954.997</v>
          </cell>
          <cell r="Q18">
            <v>3817.497</v>
          </cell>
          <cell r="R18">
            <v>3842.441</v>
          </cell>
          <cell r="S18">
            <v>3809.452</v>
          </cell>
          <cell r="T18">
            <v>3727.328</v>
          </cell>
          <cell r="U18">
            <v>3680.776</v>
          </cell>
          <cell r="V18">
            <v>3663.164</v>
          </cell>
          <cell r="W18">
            <v>3739.487</v>
          </cell>
          <cell r="X18">
            <v>3779.408</v>
          </cell>
          <cell r="Y18">
            <v>3801.141</v>
          </cell>
        </row>
        <row r="19">
          <cell r="B19">
            <v>3839.82</v>
          </cell>
          <cell r="C19">
            <v>3828.74</v>
          </cell>
          <cell r="D19">
            <v>3816.352</v>
          </cell>
          <cell r="E19">
            <v>6123.933</v>
          </cell>
          <cell r="F19">
            <v>6182.432</v>
          </cell>
          <cell r="G19">
            <v>6137.43</v>
          </cell>
          <cell r="H19">
            <v>21720.832</v>
          </cell>
          <cell r="I19">
            <v>21579.331</v>
          </cell>
          <cell r="J19">
            <v>21690.833</v>
          </cell>
          <cell r="K19">
            <v>6268.762</v>
          </cell>
          <cell r="L19">
            <v>6318.128</v>
          </cell>
          <cell r="M19">
            <v>6259.541</v>
          </cell>
          <cell r="N19">
            <v>21845.634</v>
          </cell>
          <cell r="O19">
            <v>22002.423</v>
          </cell>
          <cell r="P19">
            <v>22025.543</v>
          </cell>
          <cell r="Q19">
            <v>3831.362</v>
          </cell>
          <cell r="R19">
            <v>3863.819</v>
          </cell>
          <cell r="S19">
            <v>3827.172</v>
          </cell>
          <cell r="T19">
            <v>3742.104</v>
          </cell>
          <cell r="U19">
            <v>3690.69</v>
          </cell>
          <cell r="V19">
            <v>3662.248</v>
          </cell>
          <cell r="W19">
            <v>3760.188</v>
          </cell>
          <cell r="X19">
            <v>3796.456</v>
          </cell>
          <cell r="Y19">
            <v>3820.204</v>
          </cell>
        </row>
        <row r="20">
          <cell r="B20">
            <v>3840.273</v>
          </cell>
          <cell r="C20">
            <v>3827.213</v>
          </cell>
          <cell r="D20">
            <v>3825.909</v>
          </cell>
          <cell r="E20">
            <v>6100</v>
          </cell>
          <cell r="F20">
            <v>6169.361</v>
          </cell>
          <cell r="G20">
            <v>6117.585</v>
          </cell>
          <cell r="H20">
            <v>21686.149</v>
          </cell>
          <cell r="I20">
            <v>21559.851</v>
          </cell>
          <cell r="J20">
            <v>21647.872</v>
          </cell>
          <cell r="K20">
            <v>6259.018</v>
          </cell>
          <cell r="L20">
            <v>6309.031</v>
          </cell>
          <cell r="M20">
            <v>6256.031</v>
          </cell>
          <cell r="N20">
            <v>21858.229</v>
          </cell>
          <cell r="O20">
            <v>22032.566</v>
          </cell>
          <cell r="P20">
            <v>22043.861</v>
          </cell>
          <cell r="Q20">
            <v>3822.329</v>
          </cell>
          <cell r="R20">
            <v>3863.4</v>
          </cell>
          <cell r="S20">
            <v>3816.584</v>
          </cell>
          <cell r="T20">
            <v>3740.536</v>
          </cell>
          <cell r="U20">
            <v>3690.03</v>
          </cell>
          <cell r="V20">
            <v>3655.548</v>
          </cell>
          <cell r="W20">
            <v>3738.401</v>
          </cell>
          <cell r="X20">
            <v>3771.08</v>
          </cell>
          <cell r="Y20">
            <v>3811.708</v>
          </cell>
        </row>
        <row r="21">
          <cell r="B21">
            <v>3840.487</v>
          </cell>
          <cell r="C21">
            <v>3822.746</v>
          </cell>
          <cell r="D21">
            <v>3823.268</v>
          </cell>
          <cell r="E21">
            <v>6110.344</v>
          </cell>
          <cell r="F21">
            <v>6187.378</v>
          </cell>
          <cell r="G21">
            <v>6119.688</v>
          </cell>
          <cell r="H21">
            <v>21680.273</v>
          </cell>
          <cell r="I21">
            <v>21602.191</v>
          </cell>
          <cell r="J21">
            <v>21719.22</v>
          </cell>
          <cell r="K21">
            <v>6251.222</v>
          </cell>
          <cell r="L21">
            <v>6319.464</v>
          </cell>
          <cell r="M21">
            <v>6253.993</v>
          </cell>
          <cell r="N21">
            <v>21857.698</v>
          </cell>
          <cell r="O21">
            <v>22075.818</v>
          </cell>
          <cell r="P21">
            <v>22110.676</v>
          </cell>
          <cell r="Q21">
            <v>3835.469</v>
          </cell>
          <cell r="R21">
            <v>3877.303</v>
          </cell>
          <cell r="S21">
            <v>3825.434</v>
          </cell>
          <cell r="T21">
            <v>3741.612</v>
          </cell>
          <cell r="U21">
            <v>3689.382</v>
          </cell>
          <cell r="V21">
            <v>3651.957</v>
          </cell>
          <cell r="W21">
            <v>3759.482</v>
          </cell>
          <cell r="X21">
            <v>3789.969</v>
          </cell>
          <cell r="Y21">
            <v>3839.923</v>
          </cell>
        </row>
        <row r="22">
          <cell r="B22">
            <v>3852.211</v>
          </cell>
          <cell r="C22">
            <v>3831.837</v>
          </cell>
          <cell r="D22">
            <v>3833.591</v>
          </cell>
          <cell r="E22">
            <v>6142.414</v>
          </cell>
          <cell r="F22">
            <v>6215.253</v>
          </cell>
          <cell r="G22">
            <v>6160.115</v>
          </cell>
          <cell r="H22">
            <v>21739.435</v>
          </cell>
          <cell r="I22">
            <v>21638.543</v>
          </cell>
          <cell r="J22">
            <v>21742.609</v>
          </cell>
          <cell r="K22">
            <v>6274.094</v>
          </cell>
          <cell r="L22">
            <v>6326.628</v>
          </cell>
          <cell r="M22">
            <v>6265.833</v>
          </cell>
          <cell r="N22">
            <v>21915.251</v>
          </cell>
          <cell r="O22">
            <v>22129.938</v>
          </cell>
          <cell r="P22">
            <v>22139.251</v>
          </cell>
          <cell r="Q22">
            <v>3835.204</v>
          </cell>
          <cell r="R22">
            <v>3869.448</v>
          </cell>
          <cell r="S22">
            <v>3828.285</v>
          </cell>
          <cell r="T22">
            <v>3741.292</v>
          </cell>
          <cell r="U22">
            <v>3697.777</v>
          </cell>
          <cell r="V22">
            <v>3662.91</v>
          </cell>
          <cell r="W22">
            <v>3751.703</v>
          </cell>
          <cell r="X22">
            <v>3761.781</v>
          </cell>
          <cell r="Y22">
            <v>3810.717</v>
          </cell>
        </row>
        <row r="23">
          <cell r="B23">
            <v>3839.903</v>
          </cell>
          <cell r="C23">
            <v>3838.8</v>
          </cell>
          <cell r="D23">
            <v>3822.412</v>
          </cell>
          <cell r="E23">
            <v>6149.134</v>
          </cell>
          <cell r="F23">
            <v>6211.016</v>
          </cell>
          <cell r="G23">
            <v>6151.118</v>
          </cell>
          <cell r="H23">
            <v>21800.907</v>
          </cell>
          <cell r="I23">
            <v>21697.206</v>
          </cell>
          <cell r="J23">
            <v>21744.29</v>
          </cell>
          <cell r="K23">
            <v>6267.948</v>
          </cell>
          <cell r="L23">
            <v>6299.747</v>
          </cell>
          <cell r="M23">
            <v>6246.768</v>
          </cell>
          <cell r="N23">
            <v>21907.321</v>
          </cell>
          <cell r="O23">
            <v>22112.608</v>
          </cell>
          <cell r="P23">
            <v>22068.499</v>
          </cell>
          <cell r="Q23">
            <v>3836.726</v>
          </cell>
          <cell r="R23">
            <v>3860.689</v>
          </cell>
          <cell r="S23">
            <v>3818.467</v>
          </cell>
          <cell r="T23">
            <v>3756.053</v>
          </cell>
          <cell r="U23">
            <v>3699.36</v>
          </cell>
          <cell r="V23">
            <v>3672.592</v>
          </cell>
          <cell r="W23">
            <v>3747.83</v>
          </cell>
          <cell r="X23">
            <v>3787.712</v>
          </cell>
          <cell r="Y23">
            <v>3820.073</v>
          </cell>
        </row>
        <row r="24">
          <cell r="B24">
            <v>3842.267</v>
          </cell>
          <cell r="C24">
            <v>3836.179</v>
          </cell>
          <cell r="D24">
            <v>3821.633</v>
          </cell>
          <cell r="E24">
            <v>6123.962</v>
          </cell>
          <cell r="F24">
            <v>6204.916</v>
          </cell>
          <cell r="G24">
            <v>6151.844</v>
          </cell>
          <cell r="H24">
            <v>21759.393</v>
          </cell>
          <cell r="I24">
            <v>21682.406</v>
          </cell>
          <cell r="J24">
            <v>21825.543</v>
          </cell>
          <cell r="K24">
            <v>6253.115</v>
          </cell>
          <cell r="L24">
            <v>6328.009</v>
          </cell>
          <cell r="M24">
            <v>6259.009</v>
          </cell>
          <cell r="N24">
            <v>21882.103</v>
          </cell>
          <cell r="O24">
            <v>22109.626</v>
          </cell>
          <cell r="P24">
            <v>22172.328</v>
          </cell>
          <cell r="Q24">
            <v>3818.484</v>
          </cell>
          <cell r="R24">
            <v>3874.084</v>
          </cell>
          <cell r="S24">
            <v>3824.245</v>
          </cell>
          <cell r="T24">
            <v>3751.296</v>
          </cell>
          <cell r="U24">
            <v>3706.429</v>
          </cell>
          <cell r="V24">
            <v>3677.027</v>
          </cell>
          <cell r="W24">
            <v>3756.949</v>
          </cell>
          <cell r="X24">
            <v>3772.854</v>
          </cell>
          <cell r="Y24">
            <v>3820.64</v>
          </cell>
        </row>
        <row r="25">
          <cell r="B25">
            <v>3839.594</v>
          </cell>
          <cell r="C25">
            <v>3833.188</v>
          </cell>
          <cell r="D25">
            <v>3820.297</v>
          </cell>
          <cell r="E25">
            <v>6122.934</v>
          </cell>
          <cell r="F25">
            <v>6202.631</v>
          </cell>
          <cell r="G25">
            <v>6147.618</v>
          </cell>
          <cell r="H25">
            <v>21756.195</v>
          </cell>
          <cell r="I25">
            <v>21679.608</v>
          </cell>
          <cell r="J25">
            <v>21811.955</v>
          </cell>
          <cell r="K25">
            <v>6255.971</v>
          </cell>
          <cell r="L25">
            <v>6328.238</v>
          </cell>
          <cell r="M25">
            <v>6259.238</v>
          </cell>
          <cell r="N25">
            <v>21885.7</v>
          </cell>
          <cell r="O25">
            <v>22114.022</v>
          </cell>
          <cell r="P25">
            <v>22166.334</v>
          </cell>
          <cell r="Q25">
            <v>3819.363</v>
          </cell>
          <cell r="R25">
            <v>3872.866</v>
          </cell>
          <cell r="S25">
            <v>3822.622</v>
          </cell>
          <cell r="T25">
            <v>3751.732</v>
          </cell>
          <cell r="U25">
            <v>3705.423</v>
          </cell>
          <cell r="V25">
            <v>3675.981</v>
          </cell>
          <cell r="W25">
            <v>3757.216</v>
          </cell>
          <cell r="X25">
            <v>3775.523</v>
          </cell>
          <cell r="Y25">
            <v>3823.107</v>
          </cell>
        </row>
        <row r="26">
          <cell r="B26">
            <v>3836.921</v>
          </cell>
          <cell r="C26">
            <v>3830.198</v>
          </cell>
          <cell r="D26">
            <v>3818.961</v>
          </cell>
          <cell r="E26">
            <v>6121.906</v>
          </cell>
          <cell r="F26">
            <v>6200.347</v>
          </cell>
          <cell r="G26">
            <v>6143.392</v>
          </cell>
          <cell r="H26">
            <v>21752.998</v>
          </cell>
          <cell r="I26">
            <v>21676.811</v>
          </cell>
          <cell r="J26">
            <v>21798.367</v>
          </cell>
          <cell r="K26">
            <v>6258.827</v>
          </cell>
          <cell r="L26">
            <v>6328.466</v>
          </cell>
          <cell r="M26">
            <v>6259.466</v>
          </cell>
          <cell r="N26">
            <v>21889.297</v>
          </cell>
          <cell r="O26">
            <v>22118.418</v>
          </cell>
          <cell r="P26">
            <v>22160.339</v>
          </cell>
          <cell r="Q26">
            <v>3820.242</v>
          </cell>
          <cell r="R26">
            <v>3871.649</v>
          </cell>
          <cell r="S26">
            <v>3820.999</v>
          </cell>
          <cell r="T26">
            <v>3752.167</v>
          </cell>
          <cell r="U26">
            <v>3704.417</v>
          </cell>
          <cell r="V26">
            <v>3674.936</v>
          </cell>
          <cell r="W26">
            <v>3757.483</v>
          </cell>
          <cell r="X26">
            <v>3778.192</v>
          </cell>
          <cell r="Y26">
            <v>3825.575</v>
          </cell>
        </row>
        <row r="27">
          <cell r="B27">
            <v>3834.249</v>
          </cell>
          <cell r="C27">
            <v>3827.207</v>
          </cell>
          <cell r="D27">
            <v>3817.624</v>
          </cell>
          <cell r="E27">
            <v>6120.878</v>
          </cell>
          <cell r="F27">
            <v>6198.062</v>
          </cell>
          <cell r="G27">
            <v>6139.165</v>
          </cell>
          <cell r="H27">
            <v>21749.801</v>
          </cell>
          <cell r="I27">
            <v>21674.013</v>
          </cell>
          <cell r="J27">
            <v>21784.78</v>
          </cell>
          <cell r="K27">
            <v>6261.683</v>
          </cell>
          <cell r="L27">
            <v>6328.695</v>
          </cell>
          <cell r="M27">
            <v>6259.695</v>
          </cell>
          <cell r="N27">
            <v>21892.893</v>
          </cell>
          <cell r="O27">
            <v>22122.814</v>
          </cell>
          <cell r="P27">
            <v>22154.344</v>
          </cell>
          <cell r="Q27">
            <v>3821.122</v>
          </cell>
          <cell r="R27">
            <v>3870.432</v>
          </cell>
          <cell r="S27">
            <v>3819.375</v>
          </cell>
          <cell r="T27">
            <v>3752.602</v>
          </cell>
          <cell r="U27">
            <v>3703.411</v>
          </cell>
          <cell r="V27">
            <v>3673.89</v>
          </cell>
          <cell r="W27">
            <v>3757.751</v>
          </cell>
          <cell r="X27">
            <v>3780.862</v>
          </cell>
          <cell r="Y27">
            <v>3828.043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</sheetNames>
    <sheetDataSet>
      <sheetData sheetId="0">
        <row r="1">
          <cell r="F1">
            <v>41808</v>
          </cell>
        </row>
        <row r="7">
          <cell r="O7" t="str">
            <v>ГПП Яч. 1008 (тп19)</v>
          </cell>
          <cell r="Q7" t="str">
            <v>ГПП Яч. 1009 (тп18)</v>
          </cell>
          <cell r="S7" t="str">
            <v>ГПП Яч. 1014 (тп17)</v>
          </cell>
          <cell r="U7" t="str">
            <v>ГПП Яч. 1017 (тп16)</v>
          </cell>
          <cell r="W7" t="str">
            <v>ГПП Яч. 1018 (тп15)</v>
          </cell>
          <cell r="Y7" t="str">
            <v>ГПП Яч. 1021 (тп12)</v>
          </cell>
          <cell r="AA7" t="str">
            <v>ГПП Яч. 1022 (тп11)</v>
          </cell>
          <cell r="AC7" t="str">
            <v>ГПП Яч. 1023 (тп10)</v>
          </cell>
          <cell r="AE7" t="str">
            <v>ГПП Яч. 1025 (тп9)</v>
          </cell>
          <cell r="AG7" t="str">
            <v>ГПП Яч. 1026 (тп8)</v>
          </cell>
          <cell r="AI7" t="str">
            <v>ГПП Яч. 1029 (тп13)</v>
          </cell>
          <cell r="AK7" t="str">
            <v>ГПП Яч. 3501</v>
          </cell>
          <cell r="AM7" t="str">
            <v>ГПП Яч. 3502 (тп20)</v>
          </cell>
          <cell r="AO7" t="str">
            <v>ГПП Яч. 3503</v>
          </cell>
          <cell r="AQ7" t="str">
            <v>ГПП Яч. 601 (тп6)</v>
          </cell>
          <cell r="AS7" t="str">
            <v>ГПП Яч. 602 (тп5)</v>
          </cell>
          <cell r="AU7" t="str">
            <v>ГПП Яч. 607</v>
          </cell>
          <cell r="AW7" t="str">
            <v>ГПП Яч. 609</v>
          </cell>
          <cell r="AY7" t="str">
            <v>ГПП Яч. 611</v>
          </cell>
          <cell r="BA7" t="str">
            <v>ГПП Яч. 617 (тп4)</v>
          </cell>
          <cell r="BC7" t="str">
            <v>ГПП Яч. 620 (тп3)</v>
          </cell>
          <cell r="BE7" t="str">
            <v>ГПП яч. ЯКНО-1 (тп14)</v>
          </cell>
          <cell r="BG7" t="str">
            <v>ГПП яч. ЯКНО-3 (тп7)</v>
          </cell>
        </row>
        <row r="10">
          <cell r="C10">
            <v>424.8</v>
          </cell>
          <cell r="D10">
            <v>498.9</v>
          </cell>
          <cell r="E10">
            <v>1402.5</v>
          </cell>
          <cell r="F10">
            <v>468</v>
          </cell>
          <cell r="G10">
            <v>7593.6</v>
          </cell>
          <cell r="H10">
            <v>3974.25</v>
          </cell>
          <cell r="I10">
            <v>1231</v>
          </cell>
          <cell r="J10">
            <v>1040.5</v>
          </cell>
          <cell r="K10">
            <v>8832.599999999999</v>
          </cell>
          <cell r="L10">
            <v>3036.6000000000004</v>
          </cell>
          <cell r="M10">
            <v>919.35</v>
          </cell>
          <cell r="N10">
            <v>803.7</v>
          </cell>
          <cell r="O10">
            <v>0</v>
          </cell>
          <cell r="P10">
            <v>0</v>
          </cell>
          <cell r="Q10">
            <v>238.4</v>
          </cell>
          <cell r="R10">
            <v>111.80000000000001</v>
          </cell>
          <cell r="S10">
            <v>174</v>
          </cell>
          <cell r="T10">
            <v>135.60000000000002</v>
          </cell>
          <cell r="U10">
            <v>89.8</v>
          </cell>
          <cell r="V10">
            <v>50</v>
          </cell>
          <cell r="W10">
            <v>182.4</v>
          </cell>
          <cell r="X10">
            <v>147.2</v>
          </cell>
          <cell r="Y10">
            <v>606</v>
          </cell>
          <cell r="Z10">
            <v>458.4</v>
          </cell>
          <cell r="AA10">
            <v>0</v>
          </cell>
          <cell r="AB10">
            <v>0</v>
          </cell>
          <cell r="AC10">
            <v>45</v>
          </cell>
          <cell r="AD10">
            <v>84.4</v>
          </cell>
          <cell r="AE10">
            <v>49.2</v>
          </cell>
          <cell r="AF10">
            <v>46.8</v>
          </cell>
          <cell r="AG10">
            <v>166</v>
          </cell>
          <cell r="AH10">
            <v>116.8</v>
          </cell>
          <cell r="AI10">
            <v>364.4</v>
          </cell>
          <cell r="AJ10">
            <v>286</v>
          </cell>
          <cell r="AK10">
            <v>8778</v>
          </cell>
          <cell r="AL10">
            <v>2914.8</v>
          </cell>
          <cell r="AM10">
            <v>1461.6</v>
          </cell>
          <cell r="AN10">
            <v>1709.4</v>
          </cell>
          <cell r="AO10">
            <v>6228.6</v>
          </cell>
          <cell r="AP10">
            <v>2221.8</v>
          </cell>
          <cell r="AQ10">
            <v>0</v>
          </cell>
          <cell r="AR10">
            <v>0</v>
          </cell>
          <cell r="AS10">
            <v>306.72</v>
          </cell>
          <cell r="AT10">
            <v>338.4</v>
          </cell>
          <cell r="AU10">
            <v>8.64</v>
          </cell>
          <cell r="AV10">
            <v>11.399999999999999</v>
          </cell>
          <cell r="AW10">
            <v>107.28</v>
          </cell>
          <cell r="AX10">
            <v>148.32</v>
          </cell>
          <cell r="AY10">
            <v>9.36</v>
          </cell>
          <cell r="AZ10">
            <v>14.52</v>
          </cell>
          <cell r="BA10">
            <v>401.03999999999996</v>
          </cell>
          <cell r="BB10">
            <v>415.44</v>
          </cell>
          <cell r="BC10">
            <v>508.8</v>
          </cell>
          <cell r="BD10">
            <v>374.4</v>
          </cell>
          <cell r="BE10">
            <v>720</v>
          </cell>
          <cell r="BF10">
            <v>0</v>
          </cell>
          <cell r="BG10">
            <v>3.24</v>
          </cell>
          <cell r="BH10">
            <v>19.08</v>
          </cell>
        </row>
        <row r="11">
          <cell r="C11">
            <v>432.29999999999995</v>
          </cell>
          <cell r="D11">
            <v>482.4</v>
          </cell>
          <cell r="E11">
            <v>1412.5</v>
          </cell>
          <cell r="F11">
            <v>456.5</v>
          </cell>
          <cell r="G11">
            <v>8496.599999999999</v>
          </cell>
          <cell r="H11">
            <v>3991.05</v>
          </cell>
          <cell r="I11">
            <v>1333</v>
          </cell>
          <cell r="J11">
            <v>1039.5</v>
          </cell>
          <cell r="K11">
            <v>8563.8</v>
          </cell>
          <cell r="L11">
            <v>2186.1</v>
          </cell>
          <cell r="M11">
            <v>970.2</v>
          </cell>
          <cell r="N11">
            <v>781.2</v>
          </cell>
          <cell r="O11">
            <v>0</v>
          </cell>
          <cell r="P11">
            <v>0</v>
          </cell>
          <cell r="Q11">
            <v>218.2</v>
          </cell>
          <cell r="R11">
            <v>92</v>
          </cell>
          <cell r="S11">
            <v>176.8</v>
          </cell>
          <cell r="T11">
            <v>140.8</v>
          </cell>
          <cell r="U11">
            <v>58.599999999999994</v>
          </cell>
          <cell r="V11">
            <v>28.4</v>
          </cell>
          <cell r="W11">
            <v>200</v>
          </cell>
          <cell r="X11">
            <v>145.6</v>
          </cell>
          <cell r="Y11">
            <v>668.4</v>
          </cell>
          <cell r="Z11">
            <v>456</v>
          </cell>
          <cell r="AA11">
            <v>0</v>
          </cell>
          <cell r="AB11">
            <v>0</v>
          </cell>
          <cell r="AC11">
            <v>36.6</v>
          </cell>
          <cell r="AD11">
            <v>75.8</v>
          </cell>
          <cell r="AE11">
            <v>57.6</v>
          </cell>
          <cell r="AF11">
            <v>45.6</v>
          </cell>
          <cell r="AG11">
            <v>166</v>
          </cell>
          <cell r="AH11">
            <v>118</v>
          </cell>
          <cell r="AI11">
            <v>404.4</v>
          </cell>
          <cell r="AJ11">
            <v>294.4</v>
          </cell>
          <cell r="AK11">
            <v>8500.8</v>
          </cell>
          <cell r="AL11">
            <v>2074.8</v>
          </cell>
          <cell r="AM11">
            <v>1570.8</v>
          </cell>
          <cell r="AN11">
            <v>1743</v>
          </cell>
          <cell r="AO11">
            <v>7030.799999999999</v>
          </cell>
          <cell r="AP11">
            <v>2196.6</v>
          </cell>
          <cell r="AQ11">
            <v>0</v>
          </cell>
          <cell r="AR11">
            <v>0</v>
          </cell>
          <cell r="AS11">
            <v>312.48</v>
          </cell>
          <cell r="AT11">
            <v>326.15999999999997</v>
          </cell>
          <cell r="AU11">
            <v>5.52</v>
          </cell>
          <cell r="AV11">
            <v>8.76</v>
          </cell>
          <cell r="AW11">
            <v>112.32</v>
          </cell>
          <cell r="AX11">
            <v>145.44</v>
          </cell>
          <cell r="AY11">
            <v>9.36</v>
          </cell>
          <cell r="AZ11">
            <v>14.76</v>
          </cell>
          <cell r="BA11">
            <v>425.52</v>
          </cell>
          <cell r="BB11">
            <v>408.24</v>
          </cell>
          <cell r="BC11">
            <v>536.64</v>
          </cell>
          <cell r="BD11">
            <v>359.03999999999996</v>
          </cell>
          <cell r="BE11">
            <v>762.12</v>
          </cell>
          <cell r="BF11">
            <v>14.04</v>
          </cell>
          <cell r="BG11">
            <v>3.6</v>
          </cell>
          <cell r="BH11">
            <v>19.8</v>
          </cell>
        </row>
        <row r="12">
          <cell r="C12">
            <v>529.2</v>
          </cell>
          <cell r="D12">
            <v>467.1</v>
          </cell>
          <cell r="E12">
            <v>1732.5</v>
          </cell>
          <cell r="F12">
            <v>650</v>
          </cell>
          <cell r="G12">
            <v>8850.45</v>
          </cell>
          <cell r="H12">
            <v>3685.5</v>
          </cell>
          <cell r="I12">
            <v>1625.5</v>
          </cell>
          <cell r="J12">
            <v>1020.5</v>
          </cell>
          <cell r="K12">
            <v>8636.25</v>
          </cell>
          <cell r="L12">
            <v>2230.2</v>
          </cell>
          <cell r="M12">
            <v>1238.85</v>
          </cell>
          <cell r="N12">
            <v>744.3</v>
          </cell>
          <cell r="O12">
            <v>0</v>
          </cell>
          <cell r="P12">
            <v>0</v>
          </cell>
          <cell r="Q12">
            <v>236.4</v>
          </cell>
          <cell r="R12">
            <v>96</v>
          </cell>
          <cell r="S12">
            <v>343.6</v>
          </cell>
          <cell r="T12">
            <v>287.2</v>
          </cell>
          <cell r="U12">
            <v>61.6</v>
          </cell>
          <cell r="V12">
            <v>29.4</v>
          </cell>
          <cell r="W12">
            <v>243.2</v>
          </cell>
          <cell r="X12">
            <v>139.2</v>
          </cell>
          <cell r="Y12">
            <v>912</v>
          </cell>
          <cell r="Z12">
            <v>436.8</v>
          </cell>
          <cell r="AA12">
            <v>0</v>
          </cell>
          <cell r="AB12">
            <v>0</v>
          </cell>
          <cell r="AC12">
            <v>35.599999999999994</v>
          </cell>
          <cell r="AD12">
            <v>73</v>
          </cell>
          <cell r="AE12">
            <v>66</v>
          </cell>
          <cell r="AF12">
            <v>48</v>
          </cell>
          <cell r="AG12">
            <v>172.8</v>
          </cell>
          <cell r="AH12">
            <v>128.8</v>
          </cell>
          <cell r="AI12">
            <v>438</v>
          </cell>
          <cell r="AJ12">
            <v>285.6</v>
          </cell>
          <cell r="AK12">
            <v>8576.4</v>
          </cell>
          <cell r="AL12">
            <v>2116.8</v>
          </cell>
          <cell r="AM12">
            <v>1831.1999999999998</v>
          </cell>
          <cell r="AN12">
            <v>1701</v>
          </cell>
          <cell r="AO12">
            <v>7127.4</v>
          </cell>
          <cell r="AP12">
            <v>1932</v>
          </cell>
          <cell r="AQ12">
            <v>0</v>
          </cell>
          <cell r="AR12">
            <v>0</v>
          </cell>
          <cell r="AS12">
            <v>379.44</v>
          </cell>
          <cell r="AT12">
            <v>312.48</v>
          </cell>
          <cell r="AU12">
            <v>3.84</v>
          </cell>
          <cell r="AV12">
            <v>7.32</v>
          </cell>
          <cell r="AW12">
            <v>144</v>
          </cell>
          <cell r="AX12">
            <v>145.44</v>
          </cell>
          <cell r="AY12">
            <v>8.760000000000002</v>
          </cell>
          <cell r="AZ12">
            <v>14.64</v>
          </cell>
          <cell r="BA12">
            <v>567.36</v>
          </cell>
          <cell r="BB12">
            <v>393.12</v>
          </cell>
          <cell r="BC12">
            <v>663.36</v>
          </cell>
          <cell r="BD12">
            <v>338.88</v>
          </cell>
          <cell r="BE12">
            <v>850.6800000000001</v>
          </cell>
          <cell r="BF12">
            <v>55.08</v>
          </cell>
          <cell r="BG12">
            <v>3.6</v>
          </cell>
          <cell r="BH12">
            <v>19.8</v>
          </cell>
        </row>
        <row r="13">
          <cell r="C13">
            <v>721.2</v>
          </cell>
          <cell r="D13">
            <v>478.5</v>
          </cell>
          <cell r="E13">
            <v>1778</v>
          </cell>
          <cell r="F13">
            <v>663.5</v>
          </cell>
          <cell r="G13">
            <v>7876.05</v>
          </cell>
          <cell r="H13">
            <v>4282.95</v>
          </cell>
          <cell r="I13">
            <v>1877.5</v>
          </cell>
          <cell r="J13">
            <v>1027</v>
          </cell>
          <cell r="K13">
            <v>7206.15</v>
          </cell>
          <cell r="L13">
            <v>1684.1999999999998</v>
          </cell>
          <cell r="M13">
            <v>1572.75</v>
          </cell>
          <cell r="N13">
            <v>748.8</v>
          </cell>
          <cell r="O13">
            <v>0</v>
          </cell>
          <cell r="P13">
            <v>0</v>
          </cell>
          <cell r="Q13">
            <v>228.60000000000002</v>
          </cell>
          <cell r="R13">
            <v>141</v>
          </cell>
          <cell r="S13">
            <v>331.20000000000005</v>
          </cell>
          <cell r="T13">
            <v>277.6</v>
          </cell>
          <cell r="U13">
            <v>62.599999999999994</v>
          </cell>
          <cell r="V13">
            <v>23.200000000000003</v>
          </cell>
          <cell r="W13">
            <v>308.8</v>
          </cell>
          <cell r="X13">
            <v>144</v>
          </cell>
          <cell r="Y13">
            <v>1092</v>
          </cell>
          <cell r="Z13">
            <v>444</v>
          </cell>
          <cell r="AA13">
            <v>0</v>
          </cell>
          <cell r="AB13">
            <v>0</v>
          </cell>
          <cell r="AC13">
            <v>41</v>
          </cell>
          <cell r="AD13">
            <v>71.8</v>
          </cell>
          <cell r="AE13">
            <v>70.80000000000001</v>
          </cell>
          <cell r="AF13">
            <v>44.400000000000006</v>
          </cell>
          <cell r="AG13">
            <v>173.2</v>
          </cell>
          <cell r="AH13">
            <v>128</v>
          </cell>
          <cell r="AI13">
            <v>504</v>
          </cell>
          <cell r="AJ13">
            <v>288.8</v>
          </cell>
          <cell r="AK13">
            <v>7140</v>
          </cell>
          <cell r="AL13">
            <v>1583.4</v>
          </cell>
          <cell r="AM13">
            <v>2083.2</v>
          </cell>
          <cell r="AN13">
            <v>1663.1999999999998</v>
          </cell>
          <cell r="AO13">
            <v>5884.2</v>
          </cell>
          <cell r="AP13">
            <v>2583</v>
          </cell>
          <cell r="AQ13">
            <v>0</v>
          </cell>
          <cell r="AR13">
            <v>0</v>
          </cell>
          <cell r="AS13">
            <v>505.43999999999994</v>
          </cell>
          <cell r="AT13">
            <v>311.04</v>
          </cell>
          <cell r="AU13">
            <v>4.4399999999999995</v>
          </cell>
          <cell r="AV13">
            <v>8.52</v>
          </cell>
          <cell r="AW13">
            <v>208.08</v>
          </cell>
          <cell r="AX13">
            <v>156.95999999999998</v>
          </cell>
          <cell r="AY13">
            <v>8.52</v>
          </cell>
          <cell r="AZ13">
            <v>14.4</v>
          </cell>
          <cell r="BA13">
            <v>721.44</v>
          </cell>
          <cell r="BB13">
            <v>381.6</v>
          </cell>
          <cell r="BC13">
            <v>844.8</v>
          </cell>
          <cell r="BD13">
            <v>354.24</v>
          </cell>
          <cell r="BE13">
            <v>850.68</v>
          </cell>
          <cell r="BF13">
            <v>49.32</v>
          </cell>
          <cell r="BG13">
            <v>3.6</v>
          </cell>
          <cell r="BH13">
            <v>19.44</v>
          </cell>
        </row>
        <row r="14">
          <cell r="C14">
            <v>1059.3</v>
          </cell>
          <cell r="D14">
            <v>666</v>
          </cell>
          <cell r="E14">
            <v>1527.5</v>
          </cell>
          <cell r="F14">
            <v>476</v>
          </cell>
          <cell r="G14">
            <v>4940.25</v>
          </cell>
          <cell r="H14">
            <v>3859.8</v>
          </cell>
          <cell r="I14">
            <v>1932.5</v>
          </cell>
          <cell r="J14">
            <v>1095</v>
          </cell>
          <cell r="K14">
            <v>4376.4</v>
          </cell>
          <cell r="L14">
            <v>2200.8</v>
          </cell>
          <cell r="M14">
            <v>1672.2</v>
          </cell>
          <cell r="N14">
            <v>799.65</v>
          </cell>
          <cell r="O14">
            <v>0</v>
          </cell>
          <cell r="P14">
            <v>0</v>
          </cell>
          <cell r="Q14">
            <v>115.60000000000001</v>
          </cell>
          <cell r="R14">
            <v>83</v>
          </cell>
          <cell r="S14">
            <v>239.60000000000002</v>
          </cell>
          <cell r="T14">
            <v>189.6</v>
          </cell>
          <cell r="U14">
            <v>78.4</v>
          </cell>
          <cell r="V14">
            <v>34.6</v>
          </cell>
          <cell r="W14">
            <v>332.8</v>
          </cell>
          <cell r="X14">
            <v>152</v>
          </cell>
          <cell r="Y14">
            <v>1110</v>
          </cell>
          <cell r="Z14">
            <v>448.8</v>
          </cell>
          <cell r="AA14">
            <v>0</v>
          </cell>
          <cell r="AB14">
            <v>0</v>
          </cell>
          <cell r="AC14">
            <v>81.4</v>
          </cell>
          <cell r="AD14">
            <v>146.39999999999998</v>
          </cell>
          <cell r="AE14">
            <v>72</v>
          </cell>
          <cell r="AF14">
            <v>45.6</v>
          </cell>
          <cell r="AG14">
            <v>169.6</v>
          </cell>
          <cell r="AH14">
            <v>123.2</v>
          </cell>
          <cell r="AI14">
            <v>503.20000000000005</v>
          </cell>
          <cell r="AJ14">
            <v>283.2</v>
          </cell>
          <cell r="AK14">
            <v>4351.200000000001</v>
          </cell>
          <cell r="AL14">
            <v>2108.4</v>
          </cell>
          <cell r="AM14">
            <v>2347.8</v>
          </cell>
          <cell r="AN14">
            <v>1793.4</v>
          </cell>
          <cell r="AO14">
            <v>2654.4</v>
          </cell>
          <cell r="AP14">
            <v>2062.2</v>
          </cell>
          <cell r="AQ14">
            <v>0</v>
          </cell>
          <cell r="AR14">
            <v>0</v>
          </cell>
          <cell r="AS14">
            <v>663.12</v>
          </cell>
          <cell r="AT14">
            <v>326.88</v>
          </cell>
          <cell r="AU14">
            <v>5.88</v>
          </cell>
          <cell r="AV14">
            <v>11.04</v>
          </cell>
          <cell r="AW14">
            <v>386.64</v>
          </cell>
          <cell r="AX14">
            <v>326.88</v>
          </cell>
          <cell r="AY14">
            <v>11.16</v>
          </cell>
          <cell r="AZ14">
            <v>14.64</v>
          </cell>
          <cell r="BA14">
            <v>702</v>
          </cell>
          <cell r="BB14">
            <v>396</v>
          </cell>
          <cell r="BC14">
            <v>961.92</v>
          </cell>
          <cell r="BD14">
            <v>389.76</v>
          </cell>
          <cell r="BE14">
            <v>763.92</v>
          </cell>
          <cell r="BF14">
            <v>0</v>
          </cell>
          <cell r="BG14">
            <v>3.24</v>
          </cell>
          <cell r="BH14">
            <v>18.72</v>
          </cell>
        </row>
        <row r="15">
          <cell r="C15">
            <v>1245.6</v>
          </cell>
          <cell r="D15">
            <v>776.7</v>
          </cell>
          <cell r="E15">
            <v>1577.5</v>
          </cell>
          <cell r="F15">
            <v>505.5</v>
          </cell>
          <cell r="G15">
            <v>7440.3</v>
          </cell>
          <cell r="H15">
            <v>4322.85</v>
          </cell>
          <cell r="I15">
            <v>520</v>
          </cell>
          <cell r="J15">
            <v>478</v>
          </cell>
          <cell r="K15">
            <v>6147.75</v>
          </cell>
          <cell r="L15">
            <v>1100.4</v>
          </cell>
          <cell r="M15">
            <v>1696.5</v>
          </cell>
          <cell r="N15">
            <v>822.15</v>
          </cell>
          <cell r="O15">
            <v>0</v>
          </cell>
          <cell r="P15">
            <v>0</v>
          </cell>
          <cell r="Q15">
            <v>130.6</v>
          </cell>
          <cell r="R15">
            <v>106</v>
          </cell>
          <cell r="S15">
            <v>177.6</v>
          </cell>
          <cell r="T15">
            <v>130.8</v>
          </cell>
          <cell r="U15">
            <v>95</v>
          </cell>
          <cell r="V15">
            <v>57.2</v>
          </cell>
          <cell r="W15">
            <v>345.6</v>
          </cell>
          <cell r="X15">
            <v>163.2</v>
          </cell>
          <cell r="Y15">
            <v>162</v>
          </cell>
          <cell r="Z15">
            <v>46.8</v>
          </cell>
          <cell r="AA15">
            <v>0</v>
          </cell>
          <cell r="AB15">
            <v>0</v>
          </cell>
          <cell r="AC15">
            <v>101.2</v>
          </cell>
          <cell r="AD15">
            <v>189.4</v>
          </cell>
          <cell r="AE15">
            <v>80.4</v>
          </cell>
          <cell r="AF15">
            <v>62.400000000000006</v>
          </cell>
          <cell r="AG15">
            <v>168.8</v>
          </cell>
          <cell r="AH15">
            <v>130.8</v>
          </cell>
          <cell r="AI15">
            <v>0</v>
          </cell>
          <cell r="AJ15">
            <v>0.4</v>
          </cell>
          <cell r="AK15">
            <v>6094.2</v>
          </cell>
          <cell r="AL15">
            <v>1008</v>
          </cell>
          <cell r="AM15">
            <v>2398.2</v>
          </cell>
          <cell r="AN15">
            <v>1822.8</v>
          </cell>
          <cell r="AO15">
            <v>5136.6</v>
          </cell>
          <cell r="AP15">
            <v>2465.4</v>
          </cell>
          <cell r="AQ15">
            <v>0</v>
          </cell>
          <cell r="AR15">
            <v>0</v>
          </cell>
          <cell r="AS15">
            <v>704.1600000000001</v>
          </cell>
          <cell r="AT15">
            <v>343.44000000000005</v>
          </cell>
          <cell r="AU15">
            <v>5.52</v>
          </cell>
          <cell r="AV15">
            <v>10.8</v>
          </cell>
          <cell r="AW15">
            <v>532.8</v>
          </cell>
          <cell r="AX15">
            <v>420.48</v>
          </cell>
          <cell r="AY15">
            <v>11.399999999999999</v>
          </cell>
          <cell r="AZ15">
            <v>14.16</v>
          </cell>
          <cell r="BA15">
            <v>694.8</v>
          </cell>
          <cell r="BB15">
            <v>401.76</v>
          </cell>
          <cell r="BC15">
            <v>991.68</v>
          </cell>
          <cell r="BD15">
            <v>408.96000000000004</v>
          </cell>
          <cell r="BE15">
            <v>830.1600000000001</v>
          </cell>
          <cell r="BF15">
            <v>8.280000000000001</v>
          </cell>
          <cell r="BG15">
            <v>3.6</v>
          </cell>
          <cell r="BH15">
            <v>19.44</v>
          </cell>
        </row>
        <row r="16">
          <cell r="C16">
            <v>1387.8</v>
          </cell>
          <cell r="D16">
            <v>879.9</v>
          </cell>
          <cell r="E16">
            <v>1686</v>
          </cell>
          <cell r="F16">
            <v>536</v>
          </cell>
          <cell r="G16">
            <v>9569.7</v>
          </cell>
          <cell r="H16">
            <v>4252.5</v>
          </cell>
          <cell r="I16">
            <v>490.5</v>
          </cell>
          <cell r="J16">
            <v>465</v>
          </cell>
          <cell r="K16">
            <v>6947.85</v>
          </cell>
          <cell r="L16">
            <v>2043.3</v>
          </cell>
          <cell r="M16">
            <v>1768.05</v>
          </cell>
          <cell r="N16">
            <v>818.0999999999999</v>
          </cell>
          <cell r="O16">
            <v>0</v>
          </cell>
          <cell r="P16">
            <v>0</v>
          </cell>
          <cell r="Q16">
            <v>229.4</v>
          </cell>
          <cell r="R16">
            <v>147.4</v>
          </cell>
          <cell r="S16">
            <v>180.4</v>
          </cell>
          <cell r="T16">
            <v>132.8</v>
          </cell>
          <cell r="U16">
            <v>85.6</v>
          </cell>
          <cell r="V16">
            <v>43.8</v>
          </cell>
          <cell r="W16">
            <v>356.8</v>
          </cell>
          <cell r="X16">
            <v>161.6</v>
          </cell>
          <cell r="Y16">
            <v>138</v>
          </cell>
          <cell r="Z16">
            <v>48</v>
          </cell>
          <cell r="AA16">
            <v>0</v>
          </cell>
          <cell r="AB16">
            <v>0</v>
          </cell>
          <cell r="AC16">
            <v>85.19999999999999</v>
          </cell>
          <cell r="AD16">
            <v>166.60000000000002</v>
          </cell>
          <cell r="AE16">
            <v>86.4</v>
          </cell>
          <cell r="AF16">
            <v>60</v>
          </cell>
          <cell r="AG16">
            <v>174.4</v>
          </cell>
          <cell r="AH16">
            <v>143.6</v>
          </cell>
          <cell r="AI16">
            <v>0</v>
          </cell>
          <cell r="AJ16">
            <v>0</v>
          </cell>
          <cell r="AK16">
            <v>6896.4</v>
          </cell>
          <cell r="AL16">
            <v>1940.4</v>
          </cell>
          <cell r="AM16">
            <v>2532.6</v>
          </cell>
          <cell r="AN16">
            <v>1923.6</v>
          </cell>
          <cell r="AO16">
            <v>7152.6</v>
          </cell>
          <cell r="AP16">
            <v>2284.8</v>
          </cell>
          <cell r="AQ16">
            <v>0</v>
          </cell>
          <cell r="AR16">
            <v>0</v>
          </cell>
          <cell r="AS16">
            <v>680.4</v>
          </cell>
          <cell r="AT16">
            <v>349.20000000000005</v>
          </cell>
          <cell r="AU16">
            <v>5.52</v>
          </cell>
          <cell r="AV16">
            <v>10.68</v>
          </cell>
          <cell r="AW16">
            <v>696.96</v>
          </cell>
          <cell r="AX16">
            <v>518.4000000000001</v>
          </cell>
          <cell r="AY16">
            <v>10.92</v>
          </cell>
          <cell r="AZ16">
            <v>14.280000000000001</v>
          </cell>
          <cell r="BA16">
            <v>710.64</v>
          </cell>
          <cell r="BB16">
            <v>399.6</v>
          </cell>
          <cell r="BC16">
            <v>1049.28</v>
          </cell>
          <cell r="BD16">
            <v>406.08</v>
          </cell>
          <cell r="BE16">
            <v>837</v>
          </cell>
          <cell r="BF16">
            <v>11.16</v>
          </cell>
          <cell r="BG16">
            <v>3.24</v>
          </cell>
          <cell r="BH16">
            <v>18.72</v>
          </cell>
        </row>
        <row r="17">
          <cell r="C17">
            <v>1245.3</v>
          </cell>
          <cell r="D17">
            <v>725.7</v>
          </cell>
          <cell r="E17">
            <v>1681</v>
          </cell>
          <cell r="F17">
            <v>530.5</v>
          </cell>
          <cell r="G17">
            <v>10245.9</v>
          </cell>
          <cell r="H17">
            <v>3938.5499999999997</v>
          </cell>
          <cell r="I17">
            <v>488</v>
          </cell>
          <cell r="J17">
            <v>394</v>
          </cell>
          <cell r="K17">
            <v>6507.9</v>
          </cell>
          <cell r="L17">
            <v>4118.1</v>
          </cell>
          <cell r="M17">
            <v>1811.25</v>
          </cell>
          <cell r="N17">
            <v>836.55</v>
          </cell>
          <cell r="O17">
            <v>0</v>
          </cell>
          <cell r="P17">
            <v>0</v>
          </cell>
          <cell r="Q17">
            <v>196.60000000000002</v>
          </cell>
          <cell r="R17">
            <v>138.60000000000002</v>
          </cell>
          <cell r="S17">
            <v>180.4</v>
          </cell>
          <cell r="T17">
            <v>131.6</v>
          </cell>
          <cell r="U17">
            <v>98.2</v>
          </cell>
          <cell r="V17">
            <v>44.6</v>
          </cell>
          <cell r="W17">
            <v>347.20000000000005</v>
          </cell>
          <cell r="X17">
            <v>153.6</v>
          </cell>
          <cell r="Y17">
            <v>147.6</v>
          </cell>
          <cell r="Z17">
            <v>39.599999999999994</v>
          </cell>
          <cell r="AA17">
            <v>0</v>
          </cell>
          <cell r="AB17">
            <v>0</v>
          </cell>
          <cell r="AC17">
            <v>79.4</v>
          </cell>
          <cell r="AD17">
            <v>138.2</v>
          </cell>
          <cell r="AE17">
            <v>87.6</v>
          </cell>
          <cell r="AF17">
            <v>54</v>
          </cell>
          <cell r="AG17">
            <v>167.2</v>
          </cell>
          <cell r="AH17">
            <v>115.6</v>
          </cell>
          <cell r="AI17">
            <v>0</v>
          </cell>
          <cell r="AJ17">
            <v>0</v>
          </cell>
          <cell r="AK17">
            <v>6489</v>
          </cell>
          <cell r="AL17">
            <v>4002.6</v>
          </cell>
          <cell r="AM17">
            <v>2444.4</v>
          </cell>
          <cell r="AN17">
            <v>1944.6</v>
          </cell>
          <cell r="AO17">
            <v>7917</v>
          </cell>
          <cell r="AP17">
            <v>1932</v>
          </cell>
          <cell r="AQ17">
            <v>0</v>
          </cell>
          <cell r="AR17">
            <v>0</v>
          </cell>
          <cell r="AS17">
            <v>673.2</v>
          </cell>
          <cell r="AT17">
            <v>343.44000000000005</v>
          </cell>
          <cell r="AU17">
            <v>4.92</v>
          </cell>
          <cell r="AV17">
            <v>10.8</v>
          </cell>
          <cell r="AW17">
            <v>563.04</v>
          </cell>
          <cell r="AX17">
            <v>370.08</v>
          </cell>
          <cell r="AY17">
            <v>10.8</v>
          </cell>
          <cell r="AZ17">
            <v>13.44</v>
          </cell>
          <cell r="BA17">
            <v>737.28</v>
          </cell>
          <cell r="BB17">
            <v>418.32</v>
          </cell>
          <cell r="BC17">
            <v>1065.6</v>
          </cell>
          <cell r="BD17">
            <v>407.03999999999996</v>
          </cell>
          <cell r="BE17">
            <v>862.9200000000001</v>
          </cell>
          <cell r="BF17">
            <v>20.88</v>
          </cell>
          <cell r="BG17">
            <v>3.6</v>
          </cell>
          <cell r="BH17">
            <v>18.36</v>
          </cell>
        </row>
        <row r="18">
          <cell r="C18">
            <v>1157.4</v>
          </cell>
          <cell r="D18">
            <v>578.4</v>
          </cell>
          <cell r="E18">
            <v>1720.5</v>
          </cell>
          <cell r="F18">
            <v>522.5</v>
          </cell>
          <cell r="G18">
            <v>9738.75</v>
          </cell>
          <cell r="H18">
            <v>3873.45</v>
          </cell>
          <cell r="I18">
            <v>463</v>
          </cell>
          <cell r="J18">
            <v>357</v>
          </cell>
          <cell r="K18">
            <v>6358.799999999999</v>
          </cell>
          <cell r="L18">
            <v>3959.55</v>
          </cell>
          <cell r="M18">
            <v>1827.9</v>
          </cell>
          <cell r="N18">
            <v>822.6</v>
          </cell>
          <cell r="O18">
            <v>0</v>
          </cell>
          <cell r="P18">
            <v>0</v>
          </cell>
          <cell r="Q18">
            <v>228.8</v>
          </cell>
          <cell r="R18">
            <v>129.6</v>
          </cell>
          <cell r="S18">
            <v>178</v>
          </cell>
          <cell r="T18">
            <v>132</v>
          </cell>
          <cell r="U18">
            <v>92.2</v>
          </cell>
          <cell r="V18">
            <v>41.4</v>
          </cell>
          <cell r="W18">
            <v>377.6</v>
          </cell>
          <cell r="X18">
            <v>160</v>
          </cell>
          <cell r="Y18">
            <v>138</v>
          </cell>
          <cell r="Z18">
            <v>39.599999999999994</v>
          </cell>
          <cell r="AA18">
            <v>0</v>
          </cell>
          <cell r="AB18">
            <v>0</v>
          </cell>
          <cell r="AC18">
            <v>64.6</v>
          </cell>
          <cell r="AD18">
            <v>105.6</v>
          </cell>
          <cell r="AE18">
            <v>87.6</v>
          </cell>
          <cell r="AF18">
            <v>48</v>
          </cell>
          <cell r="AG18">
            <v>167.2</v>
          </cell>
          <cell r="AH18">
            <v>116.4</v>
          </cell>
          <cell r="AI18">
            <v>0</v>
          </cell>
          <cell r="AJ18">
            <v>0</v>
          </cell>
          <cell r="AK18">
            <v>6337.799999999999</v>
          </cell>
          <cell r="AL18">
            <v>3847.2</v>
          </cell>
          <cell r="AM18">
            <v>2419.2</v>
          </cell>
          <cell r="AN18">
            <v>1869</v>
          </cell>
          <cell r="AO18">
            <v>7434</v>
          </cell>
          <cell r="AP18">
            <v>1948.8000000000002</v>
          </cell>
          <cell r="AQ18">
            <v>0</v>
          </cell>
          <cell r="AR18">
            <v>0</v>
          </cell>
          <cell r="AS18">
            <v>673.92</v>
          </cell>
          <cell r="AT18">
            <v>357.84000000000003</v>
          </cell>
          <cell r="AU18">
            <v>3.84</v>
          </cell>
          <cell r="AV18">
            <v>10.68</v>
          </cell>
          <cell r="AW18">
            <v>475.20000000000005</v>
          </cell>
          <cell r="AX18">
            <v>209.52</v>
          </cell>
          <cell r="AY18">
            <v>10.68</v>
          </cell>
          <cell r="AZ18">
            <v>13.44</v>
          </cell>
          <cell r="BA18">
            <v>766.8</v>
          </cell>
          <cell r="BB18">
            <v>393.84000000000003</v>
          </cell>
          <cell r="BC18">
            <v>1053.12</v>
          </cell>
          <cell r="BD18">
            <v>417.6</v>
          </cell>
          <cell r="BE18">
            <v>846.72</v>
          </cell>
          <cell r="BF18">
            <v>18.72</v>
          </cell>
          <cell r="BG18">
            <v>3.24</v>
          </cell>
          <cell r="BH18">
            <v>18.72</v>
          </cell>
        </row>
        <row r="19">
          <cell r="C19">
            <v>1149.9</v>
          </cell>
          <cell r="D19">
            <v>676.8</v>
          </cell>
          <cell r="E19">
            <v>1783.5</v>
          </cell>
          <cell r="F19">
            <v>600.5</v>
          </cell>
          <cell r="G19">
            <v>9556.05</v>
          </cell>
          <cell r="H19">
            <v>4580.1</v>
          </cell>
          <cell r="I19">
            <v>506.5</v>
          </cell>
          <cell r="J19">
            <v>421</v>
          </cell>
          <cell r="K19">
            <v>7659.75</v>
          </cell>
          <cell r="L19">
            <v>5012.700000000001</v>
          </cell>
          <cell r="M19">
            <v>1852.2</v>
          </cell>
          <cell r="N19">
            <v>824.4000000000001</v>
          </cell>
          <cell r="O19">
            <v>0</v>
          </cell>
          <cell r="P19">
            <v>0</v>
          </cell>
          <cell r="Q19">
            <v>253.60000000000002</v>
          </cell>
          <cell r="R19">
            <v>152.39999999999998</v>
          </cell>
          <cell r="S19">
            <v>268.8</v>
          </cell>
          <cell r="T19">
            <v>212.4</v>
          </cell>
          <cell r="U19">
            <v>111.8</v>
          </cell>
          <cell r="V19">
            <v>49.6</v>
          </cell>
          <cell r="W19">
            <v>376</v>
          </cell>
          <cell r="X19">
            <v>153.6</v>
          </cell>
          <cell r="Y19">
            <v>145.2</v>
          </cell>
          <cell r="Z19">
            <v>42</v>
          </cell>
          <cell r="AA19">
            <v>0</v>
          </cell>
          <cell r="AB19">
            <v>0</v>
          </cell>
          <cell r="AC19">
            <v>88.2</v>
          </cell>
          <cell r="AD19">
            <v>144.2</v>
          </cell>
          <cell r="AE19">
            <v>92.4</v>
          </cell>
          <cell r="AF19">
            <v>52.8</v>
          </cell>
          <cell r="AG19">
            <v>173.6</v>
          </cell>
          <cell r="AH19">
            <v>136.8</v>
          </cell>
          <cell r="AI19">
            <v>0</v>
          </cell>
          <cell r="AJ19">
            <v>0</v>
          </cell>
          <cell r="AK19">
            <v>7639.8</v>
          </cell>
          <cell r="AL19">
            <v>4884.6</v>
          </cell>
          <cell r="AM19">
            <v>2415</v>
          </cell>
          <cell r="AN19">
            <v>1852.1999999999998</v>
          </cell>
          <cell r="AO19">
            <v>7257.6</v>
          </cell>
          <cell r="AP19">
            <v>2683.8</v>
          </cell>
          <cell r="AQ19">
            <v>0</v>
          </cell>
          <cell r="AR19">
            <v>0</v>
          </cell>
          <cell r="AS19">
            <v>678.96</v>
          </cell>
          <cell r="AT19">
            <v>352.08000000000004</v>
          </cell>
          <cell r="AU19">
            <v>2.16</v>
          </cell>
          <cell r="AV19">
            <v>6.84</v>
          </cell>
          <cell r="AW19">
            <v>464.4</v>
          </cell>
          <cell r="AX19">
            <v>317.52</v>
          </cell>
          <cell r="AY19">
            <v>10.92</v>
          </cell>
          <cell r="AZ19">
            <v>13.32</v>
          </cell>
          <cell r="BA19">
            <v>810</v>
          </cell>
          <cell r="BB19">
            <v>406.79999999999995</v>
          </cell>
          <cell r="BC19">
            <v>1033.92</v>
          </cell>
          <cell r="BD19">
            <v>407.04</v>
          </cell>
          <cell r="BE19">
            <v>776.88</v>
          </cell>
          <cell r="BF19">
            <v>0</v>
          </cell>
          <cell r="BG19">
            <v>3.24</v>
          </cell>
          <cell r="BH19">
            <v>17.64</v>
          </cell>
        </row>
        <row r="20">
          <cell r="C20">
            <v>1217.1</v>
          </cell>
          <cell r="D20">
            <v>860.0999999999999</v>
          </cell>
          <cell r="E20">
            <v>1776.5</v>
          </cell>
          <cell r="F20">
            <v>620</v>
          </cell>
          <cell r="G20">
            <v>8901.9</v>
          </cell>
          <cell r="H20">
            <v>4373.25</v>
          </cell>
          <cell r="I20">
            <v>494.5</v>
          </cell>
          <cell r="J20">
            <v>415</v>
          </cell>
          <cell r="K20">
            <v>7760.549999999999</v>
          </cell>
          <cell r="L20">
            <v>4965.450000000001</v>
          </cell>
          <cell r="M20">
            <v>1801.35</v>
          </cell>
          <cell r="N20">
            <v>835.6500000000001</v>
          </cell>
          <cell r="O20">
            <v>0</v>
          </cell>
          <cell r="P20">
            <v>0</v>
          </cell>
          <cell r="Q20">
            <v>258.4</v>
          </cell>
          <cell r="R20">
            <v>136.2</v>
          </cell>
          <cell r="S20">
            <v>336</v>
          </cell>
          <cell r="T20">
            <v>274.79999999999995</v>
          </cell>
          <cell r="U20">
            <v>104</v>
          </cell>
          <cell r="V20">
            <v>44.8</v>
          </cell>
          <cell r="W20">
            <v>348.79999999999995</v>
          </cell>
          <cell r="X20">
            <v>148.8</v>
          </cell>
          <cell r="Y20">
            <v>130.8</v>
          </cell>
          <cell r="Z20">
            <v>43.2</v>
          </cell>
          <cell r="AA20">
            <v>0</v>
          </cell>
          <cell r="AB20">
            <v>0</v>
          </cell>
          <cell r="AC20">
            <v>88.8</v>
          </cell>
          <cell r="AD20">
            <v>128.6</v>
          </cell>
          <cell r="AE20">
            <v>92.4</v>
          </cell>
          <cell r="AF20">
            <v>57.599999999999994</v>
          </cell>
          <cell r="AG20">
            <v>177.2</v>
          </cell>
          <cell r="AH20">
            <v>141.60000000000002</v>
          </cell>
          <cell r="AI20">
            <v>0</v>
          </cell>
          <cell r="AJ20">
            <v>0</v>
          </cell>
          <cell r="AK20">
            <v>7736.4</v>
          </cell>
          <cell r="AL20">
            <v>4838.4</v>
          </cell>
          <cell r="AM20">
            <v>2339.4</v>
          </cell>
          <cell r="AN20">
            <v>1848</v>
          </cell>
          <cell r="AO20">
            <v>6665.4</v>
          </cell>
          <cell r="AP20">
            <v>2482.2</v>
          </cell>
          <cell r="AQ20">
            <v>0</v>
          </cell>
          <cell r="AR20">
            <v>0</v>
          </cell>
          <cell r="AS20">
            <v>689.04</v>
          </cell>
          <cell r="AT20">
            <v>350.64</v>
          </cell>
          <cell r="AU20">
            <v>2.16</v>
          </cell>
          <cell r="AV20">
            <v>6.720000000000001</v>
          </cell>
          <cell r="AW20">
            <v>522</v>
          </cell>
          <cell r="AX20">
            <v>500.40000000000003</v>
          </cell>
          <cell r="AY20">
            <v>10.92</v>
          </cell>
          <cell r="AZ20">
            <v>13.2</v>
          </cell>
          <cell r="BA20">
            <v>757.44</v>
          </cell>
          <cell r="BB20">
            <v>414.72</v>
          </cell>
          <cell r="BC20">
            <v>1034.88</v>
          </cell>
          <cell r="BD20">
            <v>408.96000000000004</v>
          </cell>
          <cell r="BE20">
            <v>734.04</v>
          </cell>
          <cell r="BF20">
            <v>0</v>
          </cell>
          <cell r="BG20">
            <v>3.6</v>
          </cell>
          <cell r="BH20">
            <v>18</v>
          </cell>
        </row>
        <row r="21">
          <cell r="C21">
            <v>1626</v>
          </cell>
          <cell r="D21">
            <v>1286.4</v>
          </cell>
          <cell r="E21">
            <v>1773.5</v>
          </cell>
          <cell r="F21">
            <v>625</v>
          </cell>
          <cell r="G21">
            <v>9222.150000000001</v>
          </cell>
          <cell r="H21">
            <v>4605.3</v>
          </cell>
          <cell r="I21">
            <v>494.5</v>
          </cell>
          <cell r="J21">
            <v>406</v>
          </cell>
          <cell r="K21">
            <v>9149.7</v>
          </cell>
          <cell r="L21">
            <v>5998.65</v>
          </cell>
          <cell r="M21">
            <v>1728.9</v>
          </cell>
          <cell r="N21">
            <v>806.4000000000001</v>
          </cell>
          <cell r="O21">
            <v>0</v>
          </cell>
          <cell r="P21">
            <v>0</v>
          </cell>
          <cell r="Q21">
            <v>269.6</v>
          </cell>
          <cell r="R21">
            <v>153</v>
          </cell>
          <cell r="S21">
            <v>337.20000000000005</v>
          </cell>
          <cell r="T21">
            <v>274</v>
          </cell>
          <cell r="U21">
            <v>96.6</v>
          </cell>
          <cell r="V21">
            <v>41.599999999999994</v>
          </cell>
          <cell r="W21">
            <v>352</v>
          </cell>
          <cell r="X21">
            <v>152</v>
          </cell>
          <cell r="Y21">
            <v>120</v>
          </cell>
          <cell r="Z21">
            <v>36</v>
          </cell>
          <cell r="AA21">
            <v>0</v>
          </cell>
          <cell r="AB21">
            <v>0</v>
          </cell>
          <cell r="AC21">
            <v>95.6</v>
          </cell>
          <cell r="AD21">
            <v>141.2</v>
          </cell>
          <cell r="AE21">
            <v>98.4</v>
          </cell>
          <cell r="AF21">
            <v>48</v>
          </cell>
          <cell r="AG21">
            <v>175.60000000000002</v>
          </cell>
          <cell r="AH21">
            <v>137.6</v>
          </cell>
          <cell r="AI21">
            <v>0</v>
          </cell>
          <cell r="AJ21">
            <v>1.6</v>
          </cell>
          <cell r="AK21">
            <v>9126.599999999999</v>
          </cell>
          <cell r="AL21">
            <v>5859</v>
          </cell>
          <cell r="AM21">
            <v>2322.6000000000004</v>
          </cell>
          <cell r="AN21">
            <v>1864.8</v>
          </cell>
          <cell r="AO21">
            <v>7018.2</v>
          </cell>
          <cell r="AP21">
            <v>2696.3999999999996</v>
          </cell>
          <cell r="AQ21">
            <v>0</v>
          </cell>
          <cell r="AR21">
            <v>0</v>
          </cell>
          <cell r="AS21">
            <v>673.2</v>
          </cell>
          <cell r="AT21">
            <v>334.79999999999995</v>
          </cell>
          <cell r="AU21">
            <v>2.04</v>
          </cell>
          <cell r="AV21">
            <v>6.48</v>
          </cell>
          <cell r="AW21">
            <v>943.9200000000001</v>
          </cell>
          <cell r="AX21">
            <v>943.9200000000001</v>
          </cell>
          <cell r="AY21">
            <v>10.2</v>
          </cell>
          <cell r="AZ21">
            <v>13.2</v>
          </cell>
          <cell r="BA21">
            <v>730.08</v>
          </cell>
          <cell r="BB21">
            <v>391.68</v>
          </cell>
          <cell r="BC21">
            <v>991.6800000000001</v>
          </cell>
          <cell r="BD21">
            <v>404.15999999999997</v>
          </cell>
          <cell r="BE21">
            <v>720.72</v>
          </cell>
          <cell r="BF21">
            <v>0</v>
          </cell>
          <cell r="BG21">
            <v>3.24</v>
          </cell>
          <cell r="BH21">
            <v>17.28</v>
          </cell>
        </row>
        <row r="22">
          <cell r="C22">
            <v>968.4000000000001</v>
          </cell>
          <cell r="D22">
            <v>678</v>
          </cell>
          <cell r="E22">
            <v>1577.5</v>
          </cell>
          <cell r="F22">
            <v>467.5</v>
          </cell>
          <cell r="G22">
            <v>8536.5</v>
          </cell>
          <cell r="H22">
            <v>4844.700000000001</v>
          </cell>
          <cell r="I22">
            <v>975</v>
          </cell>
          <cell r="J22">
            <v>616.5</v>
          </cell>
          <cell r="K22">
            <v>9041.55</v>
          </cell>
          <cell r="L22">
            <v>5555.55</v>
          </cell>
          <cell r="M22">
            <v>1690.2</v>
          </cell>
          <cell r="N22">
            <v>794.7</v>
          </cell>
          <cell r="O22">
            <v>0</v>
          </cell>
          <cell r="P22">
            <v>0</v>
          </cell>
          <cell r="Q22">
            <v>212</v>
          </cell>
          <cell r="R22">
            <v>119.2</v>
          </cell>
          <cell r="S22">
            <v>186.8</v>
          </cell>
          <cell r="T22">
            <v>139.2</v>
          </cell>
          <cell r="U22">
            <v>88.4</v>
          </cell>
          <cell r="V22">
            <v>31.4</v>
          </cell>
          <cell r="W22">
            <v>361.6</v>
          </cell>
          <cell r="X22">
            <v>161.6</v>
          </cell>
          <cell r="Y22">
            <v>99.6</v>
          </cell>
          <cell r="Z22">
            <v>36</v>
          </cell>
          <cell r="AA22">
            <v>0</v>
          </cell>
          <cell r="AB22">
            <v>0</v>
          </cell>
          <cell r="AC22">
            <v>60.8</v>
          </cell>
          <cell r="AD22">
            <v>114</v>
          </cell>
          <cell r="AE22">
            <v>94.8</v>
          </cell>
          <cell r="AF22">
            <v>44.400000000000006</v>
          </cell>
          <cell r="AG22">
            <v>166.8</v>
          </cell>
          <cell r="AH22">
            <v>118.4</v>
          </cell>
          <cell r="AI22">
            <v>550.4</v>
          </cell>
          <cell r="AJ22">
            <v>261.59999999999997</v>
          </cell>
          <cell r="AK22">
            <v>9013.2</v>
          </cell>
          <cell r="AL22">
            <v>5422.2</v>
          </cell>
          <cell r="AM22">
            <v>2213.3999999999996</v>
          </cell>
          <cell r="AN22">
            <v>1818.6</v>
          </cell>
          <cell r="AO22">
            <v>6434.4</v>
          </cell>
          <cell r="AP22">
            <v>2994.6</v>
          </cell>
          <cell r="AQ22">
            <v>0</v>
          </cell>
          <cell r="AR22">
            <v>0</v>
          </cell>
          <cell r="AS22">
            <v>639.36</v>
          </cell>
          <cell r="AT22">
            <v>345.6</v>
          </cell>
          <cell r="AU22">
            <v>2.16</v>
          </cell>
          <cell r="AV22">
            <v>6.84</v>
          </cell>
          <cell r="AW22">
            <v>324</v>
          </cell>
          <cell r="AX22">
            <v>324</v>
          </cell>
          <cell r="AY22">
            <v>10.440000000000001</v>
          </cell>
          <cell r="AZ22">
            <v>13.08</v>
          </cell>
          <cell r="BA22">
            <v>714.96</v>
          </cell>
          <cell r="BB22">
            <v>387.36</v>
          </cell>
          <cell r="BC22">
            <v>966.72</v>
          </cell>
          <cell r="BD22">
            <v>395.52</v>
          </cell>
          <cell r="BE22">
            <v>731.88</v>
          </cell>
          <cell r="BF22">
            <v>0</v>
          </cell>
          <cell r="BG22">
            <v>3.24</v>
          </cell>
          <cell r="BH22">
            <v>17.28</v>
          </cell>
        </row>
        <row r="23">
          <cell r="C23">
            <v>753</v>
          </cell>
          <cell r="D23">
            <v>511.79999999999995</v>
          </cell>
          <cell r="E23">
            <v>1635</v>
          </cell>
          <cell r="F23">
            <v>486.5</v>
          </cell>
          <cell r="G23">
            <v>8828.400000000001</v>
          </cell>
          <cell r="H23">
            <v>4259.85</v>
          </cell>
          <cell r="I23">
            <v>1245.5</v>
          </cell>
          <cell r="J23">
            <v>756</v>
          </cell>
          <cell r="K23">
            <v>7798.35</v>
          </cell>
          <cell r="L23">
            <v>3818.85</v>
          </cell>
          <cell r="M23">
            <v>1791.4499999999998</v>
          </cell>
          <cell r="N23">
            <v>798.3</v>
          </cell>
          <cell r="O23">
            <v>0</v>
          </cell>
          <cell r="P23">
            <v>0</v>
          </cell>
          <cell r="Q23">
            <v>215.6</v>
          </cell>
          <cell r="R23">
            <v>119.6</v>
          </cell>
          <cell r="S23">
            <v>174.8</v>
          </cell>
          <cell r="T23">
            <v>131.2</v>
          </cell>
          <cell r="U23">
            <v>84.80000000000001</v>
          </cell>
          <cell r="V23">
            <v>28</v>
          </cell>
          <cell r="W23">
            <v>372.8</v>
          </cell>
          <cell r="X23">
            <v>161.6</v>
          </cell>
          <cell r="Y23">
            <v>108</v>
          </cell>
          <cell r="Z23">
            <v>36</v>
          </cell>
          <cell r="AA23">
            <v>0</v>
          </cell>
          <cell r="AB23">
            <v>0</v>
          </cell>
          <cell r="AC23">
            <v>77.4</v>
          </cell>
          <cell r="AD23">
            <v>102.19999999999999</v>
          </cell>
          <cell r="AE23">
            <v>102</v>
          </cell>
          <cell r="AF23">
            <v>50.4</v>
          </cell>
          <cell r="AG23">
            <v>164</v>
          </cell>
          <cell r="AH23">
            <v>114.4</v>
          </cell>
          <cell r="AI23">
            <v>793.6</v>
          </cell>
          <cell r="AJ23">
            <v>407.2</v>
          </cell>
          <cell r="AK23">
            <v>7761.6</v>
          </cell>
          <cell r="AL23">
            <v>3696</v>
          </cell>
          <cell r="AM23">
            <v>2381.4</v>
          </cell>
          <cell r="AN23">
            <v>1806</v>
          </cell>
          <cell r="AO23">
            <v>6556.200000000001</v>
          </cell>
          <cell r="AP23">
            <v>2406.6</v>
          </cell>
          <cell r="AQ23">
            <v>0</v>
          </cell>
          <cell r="AR23">
            <v>0</v>
          </cell>
          <cell r="AS23">
            <v>612.72</v>
          </cell>
          <cell r="AT23">
            <v>342.72</v>
          </cell>
          <cell r="AU23">
            <v>2.16</v>
          </cell>
          <cell r="AV23">
            <v>6.96</v>
          </cell>
          <cell r="AW23">
            <v>136.07999999999998</v>
          </cell>
          <cell r="AX23">
            <v>161.28</v>
          </cell>
          <cell r="AY23">
            <v>7.68</v>
          </cell>
          <cell r="AZ23">
            <v>13.2</v>
          </cell>
          <cell r="BA23">
            <v>836.6400000000001</v>
          </cell>
          <cell r="BB23">
            <v>399.6</v>
          </cell>
          <cell r="BC23">
            <v>949.44</v>
          </cell>
          <cell r="BD23">
            <v>387.84</v>
          </cell>
          <cell r="BE23">
            <v>790.2</v>
          </cell>
          <cell r="BF23">
            <v>7.5600000000000005</v>
          </cell>
          <cell r="BG23">
            <v>3.24</v>
          </cell>
          <cell r="BH23">
            <v>18.36</v>
          </cell>
        </row>
        <row r="24">
          <cell r="C24">
            <v>736.8</v>
          </cell>
          <cell r="D24">
            <v>494.1</v>
          </cell>
          <cell r="E24">
            <v>1620.5</v>
          </cell>
          <cell r="F24">
            <v>450</v>
          </cell>
          <cell r="G24">
            <v>8428.35</v>
          </cell>
          <cell r="H24">
            <v>4417.35</v>
          </cell>
          <cell r="I24">
            <v>2411</v>
          </cell>
          <cell r="J24">
            <v>1047</v>
          </cell>
          <cell r="K24">
            <v>8287.65</v>
          </cell>
          <cell r="L24">
            <v>2731.05</v>
          </cell>
          <cell r="M24">
            <v>1880.55</v>
          </cell>
          <cell r="N24">
            <v>783</v>
          </cell>
          <cell r="O24">
            <v>0</v>
          </cell>
          <cell r="P24">
            <v>0</v>
          </cell>
          <cell r="Q24">
            <v>205</v>
          </cell>
          <cell r="R24">
            <v>106.6</v>
          </cell>
          <cell r="S24">
            <v>173.60000000000002</v>
          </cell>
          <cell r="T24">
            <v>130</v>
          </cell>
          <cell r="U24">
            <v>73</v>
          </cell>
          <cell r="V24">
            <v>25.2</v>
          </cell>
          <cell r="W24">
            <v>396.79999999999995</v>
          </cell>
          <cell r="X24">
            <v>155.2</v>
          </cell>
          <cell r="Y24">
            <v>1309.2</v>
          </cell>
          <cell r="Z24">
            <v>373.20000000000005</v>
          </cell>
          <cell r="AA24">
            <v>0</v>
          </cell>
          <cell r="AB24">
            <v>0</v>
          </cell>
          <cell r="AC24">
            <v>74</v>
          </cell>
          <cell r="AD24">
            <v>84.2</v>
          </cell>
          <cell r="AE24">
            <v>114</v>
          </cell>
          <cell r="AF24">
            <v>48</v>
          </cell>
          <cell r="AG24">
            <v>164.4</v>
          </cell>
          <cell r="AH24">
            <v>114</v>
          </cell>
          <cell r="AI24">
            <v>755.2</v>
          </cell>
          <cell r="AJ24">
            <v>382.4</v>
          </cell>
          <cell r="AK24">
            <v>8232</v>
          </cell>
          <cell r="AL24">
            <v>2616.6</v>
          </cell>
          <cell r="AM24">
            <v>2423.3999999999996</v>
          </cell>
          <cell r="AN24">
            <v>1843.8</v>
          </cell>
          <cell r="AO24">
            <v>6106.8</v>
          </cell>
          <cell r="AP24">
            <v>2541</v>
          </cell>
          <cell r="AQ24">
            <v>0</v>
          </cell>
          <cell r="AR24">
            <v>0</v>
          </cell>
          <cell r="AS24">
            <v>608.4000000000001</v>
          </cell>
          <cell r="AT24">
            <v>332.64</v>
          </cell>
          <cell r="AU24">
            <v>2.16</v>
          </cell>
          <cell r="AV24">
            <v>7.08</v>
          </cell>
          <cell r="AW24">
            <v>123.12</v>
          </cell>
          <cell r="AX24">
            <v>153.36</v>
          </cell>
          <cell r="AY24">
            <v>7.92</v>
          </cell>
          <cell r="AZ24">
            <v>13.2</v>
          </cell>
          <cell r="BA24">
            <v>884.88</v>
          </cell>
          <cell r="BB24">
            <v>389.52</v>
          </cell>
          <cell r="BC24">
            <v>989.76</v>
          </cell>
          <cell r="BD24">
            <v>382.08000000000004</v>
          </cell>
          <cell r="BE24">
            <v>774</v>
          </cell>
          <cell r="BF24">
            <v>0</v>
          </cell>
          <cell r="BG24">
            <v>3.6</v>
          </cell>
          <cell r="BH24">
            <v>18.72</v>
          </cell>
        </row>
        <row r="25">
          <cell r="C25">
            <v>749.7</v>
          </cell>
          <cell r="D25">
            <v>492.6</v>
          </cell>
          <cell r="E25">
            <v>1670</v>
          </cell>
          <cell r="F25">
            <v>454.5</v>
          </cell>
          <cell r="G25">
            <v>7692.3</v>
          </cell>
          <cell r="H25">
            <v>5043.15</v>
          </cell>
          <cell r="I25">
            <v>2903.5</v>
          </cell>
          <cell r="J25">
            <v>1277</v>
          </cell>
          <cell r="K25">
            <v>5499.9</v>
          </cell>
          <cell r="L25">
            <v>2950.5</v>
          </cell>
          <cell r="M25">
            <v>1863.45</v>
          </cell>
          <cell r="N25">
            <v>782.55</v>
          </cell>
          <cell r="O25">
            <v>0</v>
          </cell>
          <cell r="P25">
            <v>0</v>
          </cell>
          <cell r="Q25">
            <v>244.4</v>
          </cell>
          <cell r="R25">
            <v>118.4</v>
          </cell>
          <cell r="S25">
            <v>173.2</v>
          </cell>
          <cell r="T25">
            <v>130</v>
          </cell>
          <cell r="U25">
            <v>84.4</v>
          </cell>
          <cell r="V25">
            <v>27.2</v>
          </cell>
          <cell r="W25">
            <v>411.20000000000005</v>
          </cell>
          <cell r="X25">
            <v>155.2</v>
          </cell>
          <cell r="Y25">
            <v>1808.4</v>
          </cell>
          <cell r="Z25">
            <v>585.5999999999999</v>
          </cell>
          <cell r="AA25">
            <v>0</v>
          </cell>
          <cell r="AB25">
            <v>0</v>
          </cell>
          <cell r="AC25">
            <v>98.4</v>
          </cell>
          <cell r="AD25">
            <v>122</v>
          </cell>
          <cell r="AE25">
            <v>105.6</v>
          </cell>
          <cell r="AF25">
            <v>44.400000000000006</v>
          </cell>
          <cell r="AG25">
            <v>164.8</v>
          </cell>
          <cell r="AH25">
            <v>114</v>
          </cell>
          <cell r="AI25">
            <v>734</v>
          </cell>
          <cell r="AJ25">
            <v>364.4</v>
          </cell>
          <cell r="AK25">
            <v>5476.799999999999</v>
          </cell>
          <cell r="AL25">
            <v>2847.6</v>
          </cell>
          <cell r="AM25">
            <v>2431.8</v>
          </cell>
          <cell r="AN25">
            <v>1785</v>
          </cell>
          <cell r="AO25">
            <v>5359.2</v>
          </cell>
          <cell r="AP25">
            <v>3229.8</v>
          </cell>
          <cell r="AQ25">
            <v>0</v>
          </cell>
          <cell r="AR25">
            <v>0</v>
          </cell>
          <cell r="AS25">
            <v>600.48</v>
          </cell>
          <cell r="AT25">
            <v>331.91999999999996</v>
          </cell>
          <cell r="AU25">
            <v>2.2800000000000002</v>
          </cell>
          <cell r="AV25">
            <v>7.08</v>
          </cell>
          <cell r="AW25">
            <v>144.72</v>
          </cell>
          <cell r="AX25">
            <v>152.64</v>
          </cell>
          <cell r="AY25">
            <v>9.12</v>
          </cell>
          <cell r="AZ25">
            <v>14.16</v>
          </cell>
          <cell r="BA25">
            <v>901.44</v>
          </cell>
          <cell r="BB25">
            <v>385.92</v>
          </cell>
          <cell r="BC25">
            <v>957.12</v>
          </cell>
          <cell r="BD25">
            <v>384</v>
          </cell>
          <cell r="BE25">
            <v>759.6</v>
          </cell>
          <cell r="BF25">
            <v>0</v>
          </cell>
          <cell r="BG25">
            <v>3.24</v>
          </cell>
          <cell r="BH25">
            <v>18.36</v>
          </cell>
        </row>
        <row r="26">
          <cell r="C26">
            <v>745.8</v>
          </cell>
          <cell r="D26">
            <v>492.9</v>
          </cell>
          <cell r="E26">
            <v>1484</v>
          </cell>
          <cell r="F26">
            <v>402.5</v>
          </cell>
          <cell r="G26">
            <v>6707.4</v>
          </cell>
          <cell r="H26">
            <v>4505.549999999999</v>
          </cell>
          <cell r="I26">
            <v>2707.5</v>
          </cell>
          <cell r="J26">
            <v>1234</v>
          </cell>
          <cell r="K26">
            <v>3910.2</v>
          </cell>
          <cell r="L26">
            <v>2720.55</v>
          </cell>
          <cell r="M26">
            <v>1826.55</v>
          </cell>
          <cell r="N26">
            <v>785.25</v>
          </cell>
          <cell r="O26">
            <v>0</v>
          </cell>
          <cell r="P26">
            <v>0</v>
          </cell>
          <cell r="Q26">
            <v>83.8</v>
          </cell>
          <cell r="R26">
            <v>59.8</v>
          </cell>
          <cell r="S26">
            <v>173.6</v>
          </cell>
          <cell r="T26">
            <v>131.2</v>
          </cell>
          <cell r="U26">
            <v>67.2</v>
          </cell>
          <cell r="V26">
            <v>24.4</v>
          </cell>
          <cell r="W26">
            <v>412.8</v>
          </cell>
          <cell r="X26">
            <v>164.8</v>
          </cell>
          <cell r="Y26">
            <v>1668</v>
          </cell>
          <cell r="Z26">
            <v>565.2</v>
          </cell>
          <cell r="AA26">
            <v>0</v>
          </cell>
          <cell r="AB26">
            <v>0</v>
          </cell>
          <cell r="AC26">
            <v>81.2</v>
          </cell>
          <cell r="AD26">
            <v>120.4</v>
          </cell>
          <cell r="AE26">
            <v>106.80000000000001</v>
          </cell>
          <cell r="AF26">
            <v>44.400000000000006</v>
          </cell>
          <cell r="AG26">
            <v>164.8</v>
          </cell>
          <cell r="AH26">
            <v>115.2</v>
          </cell>
          <cell r="AI26">
            <v>692.8</v>
          </cell>
          <cell r="AJ26">
            <v>339.20000000000005</v>
          </cell>
          <cell r="AK26">
            <v>3901.8</v>
          </cell>
          <cell r="AL26">
            <v>2625</v>
          </cell>
          <cell r="AM26">
            <v>2486.4</v>
          </cell>
          <cell r="AN26">
            <v>1764</v>
          </cell>
          <cell r="AO26">
            <v>4305</v>
          </cell>
          <cell r="AP26">
            <v>2730</v>
          </cell>
          <cell r="AQ26">
            <v>0</v>
          </cell>
          <cell r="AR26">
            <v>0</v>
          </cell>
          <cell r="AS26">
            <v>589.6800000000001</v>
          </cell>
          <cell r="AT26">
            <v>327.6</v>
          </cell>
          <cell r="AU26">
            <v>2.16</v>
          </cell>
          <cell r="AV26">
            <v>7.08</v>
          </cell>
          <cell r="AW26">
            <v>151.92</v>
          </cell>
          <cell r="AX26">
            <v>156.96</v>
          </cell>
          <cell r="AY26">
            <v>9.719999999999999</v>
          </cell>
          <cell r="AZ26">
            <v>14.64</v>
          </cell>
          <cell r="BA26">
            <v>915.12</v>
          </cell>
          <cell r="BB26">
            <v>390.96000000000004</v>
          </cell>
          <cell r="BC26">
            <v>904.3199999999999</v>
          </cell>
          <cell r="BD26">
            <v>381.12</v>
          </cell>
          <cell r="BE26">
            <v>748.44</v>
          </cell>
          <cell r="BF26">
            <v>0</v>
          </cell>
          <cell r="BG26">
            <v>3.6</v>
          </cell>
          <cell r="BH26">
            <v>19.08</v>
          </cell>
        </row>
        <row r="27">
          <cell r="C27">
            <v>748.5</v>
          </cell>
          <cell r="D27">
            <v>486.9</v>
          </cell>
          <cell r="E27">
            <v>1529.5</v>
          </cell>
          <cell r="F27">
            <v>424.5</v>
          </cell>
          <cell r="G27">
            <v>9849</v>
          </cell>
          <cell r="H27">
            <v>3271.8</v>
          </cell>
          <cell r="I27">
            <v>2639.5</v>
          </cell>
          <cell r="J27">
            <v>1194</v>
          </cell>
          <cell r="K27">
            <v>8097.6</v>
          </cell>
          <cell r="L27">
            <v>2554.65</v>
          </cell>
          <cell r="M27">
            <v>1953.4499999999998</v>
          </cell>
          <cell r="N27">
            <v>772.65</v>
          </cell>
          <cell r="O27">
            <v>0</v>
          </cell>
          <cell r="P27">
            <v>0</v>
          </cell>
          <cell r="Q27">
            <v>58.8</v>
          </cell>
          <cell r="R27">
            <v>47</v>
          </cell>
          <cell r="S27">
            <v>197.2</v>
          </cell>
          <cell r="T27">
            <v>152.8</v>
          </cell>
          <cell r="U27">
            <v>66.19999999999999</v>
          </cell>
          <cell r="V27">
            <v>26.6</v>
          </cell>
          <cell r="W27">
            <v>432</v>
          </cell>
          <cell r="X27">
            <v>164.8</v>
          </cell>
          <cell r="Y27">
            <v>1609.2</v>
          </cell>
          <cell r="Z27">
            <v>542.4000000000001</v>
          </cell>
          <cell r="AA27">
            <v>0</v>
          </cell>
          <cell r="AB27">
            <v>0</v>
          </cell>
          <cell r="AC27">
            <v>68</v>
          </cell>
          <cell r="AD27">
            <v>106</v>
          </cell>
          <cell r="AE27">
            <v>111.6</v>
          </cell>
          <cell r="AF27">
            <v>45.6</v>
          </cell>
          <cell r="AG27">
            <v>166</v>
          </cell>
          <cell r="AH27">
            <v>115.6</v>
          </cell>
          <cell r="AI27">
            <v>689.6</v>
          </cell>
          <cell r="AJ27">
            <v>337.6</v>
          </cell>
          <cell r="AK27">
            <v>8047.2</v>
          </cell>
          <cell r="AL27">
            <v>2444.3999999999996</v>
          </cell>
          <cell r="AM27">
            <v>2620.8</v>
          </cell>
          <cell r="AN27">
            <v>1747.2</v>
          </cell>
          <cell r="AO27">
            <v>7333.2</v>
          </cell>
          <cell r="AP27">
            <v>1461.6</v>
          </cell>
          <cell r="AQ27">
            <v>0</v>
          </cell>
          <cell r="AR27">
            <v>0</v>
          </cell>
          <cell r="AS27">
            <v>586.8</v>
          </cell>
          <cell r="AT27">
            <v>321.84000000000003</v>
          </cell>
          <cell r="AU27">
            <v>2.2800000000000002</v>
          </cell>
          <cell r="AV27">
            <v>7.08</v>
          </cell>
          <cell r="AW27">
            <v>157.68</v>
          </cell>
          <cell r="AX27">
            <v>156.96</v>
          </cell>
          <cell r="AY27">
            <v>9.48</v>
          </cell>
          <cell r="AZ27">
            <v>13.56</v>
          </cell>
          <cell r="BA27">
            <v>995.04</v>
          </cell>
          <cell r="BB27">
            <v>388.08000000000004</v>
          </cell>
          <cell r="BC27">
            <v>952.3199999999999</v>
          </cell>
          <cell r="BD27">
            <v>373.44</v>
          </cell>
          <cell r="BE27">
            <v>777.6</v>
          </cell>
          <cell r="BF27">
            <v>0</v>
          </cell>
          <cell r="BG27">
            <v>3.24</v>
          </cell>
          <cell r="BH27">
            <v>18.36</v>
          </cell>
        </row>
        <row r="28">
          <cell r="C28">
            <v>784.2</v>
          </cell>
          <cell r="D28">
            <v>491.4</v>
          </cell>
          <cell r="E28">
            <v>1702.5</v>
          </cell>
          <cell r="F28">
            <v>550</v>
          </cell>
          <cell r="G28">
            <v>10091.55</v>
          </cell>
          <cell r="H28">
            <v>3122.7</v>
          </cell>
          <cell r="I28">
            <v>2574.5</v>
          </cell>
          <cell r="J28">
            <v>1187.5</v>
          </cell>
          <cell r="K28">
            <v>8151.15</v>
          </cell>
          <cell r="L28">
            <v>2297.4</v>
          </cell>
          <cell r="M28">
            <v>2058.75</v>
          </cell>
          <cell r="N28">
            <v>777.15</v>
          </cell>
          <cell r="O28">
            <v>0</v>
          </cell>
          <cell r="P28">
            <v>0</v>
          </cell>
          <cell r="Q28">
            <v>57.8</v>
          </cell>
          <cell r="R28">
            <v>44.2</v>
          </cell>
          <cell r="S28">
            <v>338.4</v>
          </cell>
          <cell r="T28">
            <v>280.79999999999995</v>
          </cell>
          <cell r="U28">
            <v>75</v>
          </cell>
          <cell r="V28">
            <v>29.4</v>
          </cell>
          <cell r="W28">
            <v>452.79999999999995</v>
          </cell>
          <cell r="X28">
            <v>161.60000000000002</v>
          </cell>
          <cell r="Y28">
            <v>1562.4</v>
          </cell>
          <cell r="Z28">
            <v>520.8</v>
          </cell>
          <cell r="AA28">
            <v>0</v>
          </cell>
          <cell r="AB28">
            <v>0</v>
          </cell>
          <cell r="AC28">
            <v>59.400000000000006</v>
          </cell>
          <cell r="AD28">
            <v>111.19999999999999</v>
          </cell>
          <cell r="AE28">
            <v>115.19999999999999</v>
          </cell>
          <cell r="AF28">
            <v>45.6</v>
          </cell>
          <cell r="AG28">
            <v>172.4</v>
          </cell>
          <cell r="AH28">
            <v>124.8</v>
          </cell>
          <cell r="AI28">
            <v>671.2</v>
          </cell>
          <cell r="AJ28">
            <v>336.8</v>
          </cell>
          <cell r="AK28">
            <v>8089.200000000001</v>
          </cell>
          <cell r="AL28">
            <v>2184</v>
          </cell>
          <cell r="AM28">
            <v>2641.8</v>
          </cell>
          <cell r="AN28">
            <v>1726.2</v>
          </cell>
          <cell r="AO28">
            <v>7551.6</v>
          </cell>
          <cell r="AP28">
            <v>1331.4</v>
          </cell>
          <cell r="AQ28">
            <v>0</v>
          </cell>
          <cell r="AR28">
            <v>0</v>
          </cell>
          <cell r="AS28">
            <v>614.88</v>
          </cell>
          <cell r="AT28">
            <v>322.56</v>
          </cell>
          <cell r="AU28">
            <v>3.4799999999999995</v>
          </cell>
          <cell r="AV28">
            <v>8.28</v>
          </cell>
          <cell r="AW28">
            <v>162.72</v>
          </cell>
          <cell r="AX28">
            <v>159.84</v>
          </cell>
          <cell r="AY28">
            <v>9.84</v>
          </cell>
          <cell r="AZ28">
            <v>13.440000000000001</v>
          </cell>
          <cell r="BA28">
            <v>1054.08</v>
          </cell>
          <cell r="BB28">
            <v>388.8</v>
          </cell>
          <cell r="BC28">
            <v>997.44</v>
          </cell>
          <cell r="BD28">
            <v>377.28</v>
          </cell>
          <cell r="BE28">
            <v>781.9200000000001</v>
          </cell>
          <cell r="BF28">
            <v>0</v>
          </cell>
          <cell r="BG28">
            <v>3.6</v>
          </cell>
          <cell r="BH28">
            <v>18.72</v>
          </cell>
        </row>
        <row r="29">
          <cell r="C29">
            <v>750.3</v>
          </cell>
          <cell r="D29">
            <v>510.6</v>
          </cell>
          <cell r="E29">
            <v>1559.5</v>
          </cell>
          <cell r="F29">
            <v>488.5</v>
          </cell>
          <cell r="G29">
            <v>9106.650000000001</v>
          </cell>
          <cell r="H29">
            <v>2875.95</v>
          </cell>
          <cell r="I29">
            <v>2375</v>
          </cell>
          <cell r="J29">
            <v>1132.5</v>
          </cell>
          <cell r="K29">
            <v>7568.4</v>
          </cell>
          <cell r="L29">
            <v>2967.3</v>
          </cell>
          <cell r="M29">
            <v>2005.65</v>
          </cell>
          <cell r="N29">
            <v>778.5</v>
          </cell>
          <cell r="O29">
            <v>0</v>
          </cell>
          <cell r="P29">
            <v>0</v>
          </cell>
          <cell r="Q29">
            <v>56.8</v>
          </cell>
          <cell r="R29">
            <v>53.2</v>
          </cell>
          <cell r="S29">
            <v>243.6</v>
          </cell>
          <cell r="T29">
            <v>198.8</v>
          </cell>
          <cell r="U29">
            <v>85.2</v>
          </cell>
          <cell r="V29">
            <v>46.8</v>
          </cell>
          <cell r="W29">
            <v>406.4</v>
          </cell>
          <cell r="X29">
            <v>155.2</v>
          </cell>
          <cell r="Y29">
            <v>1458</v>
          </cell>
          <cell r="Z29">
            <v>510</v>
          </cell>
          <cell r="AA29">
            <v>0</v>
          </cell>
          <cell r="AB29">
            <v>0</v>
          </cell>
          <cell r="AC29">
            <v>45.8</v>
          </cell>
          <cell r="AD29">
            <v>76.2</v>
          </cell>
          <cell r="AE29">
            <v>106.8</v>
          </cell>
          <cell r="AF29">
            <v>45.6</v>
          </cell>
          <cell r="AG29">
            <v>171.6</v>
          </cell>
          <cell r="AH29">
            <v>127.6</v>
          </cell>
          <cell r="AI29">
            <v>596.4000000000001</v>
          </cell>
          <cell r="AJ29">
            <v>327.20000000000005</v>
          </cell>
          <cell r="AK29">
            <v>7522.2</v>
          </cell>
          <cell r="AL29">
            <v>2856</v>
          </cell>
          <cell r="AM29">
            <v>2482.2</v>
          </cell>
          <cell r="AN29">
            <v>1709.4</v>
          </cell>
          <cell r="AO29">
            <v>6715.799999999999</v>
          </cell>
          <cell r="AP29">
            <v>1104.6</v>
          </cell>
          <cell r="AQ29">
            <v>0</v>
          </cell>
          <cell r="AR29">
            <v>0.24</v>
          </cell>
          <cell r="AS29">
            <v>582.48</v>
          </cell>
          <cell r="AT29">
            <v>327.6</v>
          </cell>
          <cell r="AU29">
            <v>7.32</v>
          </cell>
          <cell r="AV29">
            <v>11.16</v>
          </cell>
          <cell r="AW29">
            <v>158.4</v>
          </cell>
          <cell r="AX29">
            <v>169.92</v>
          </cell>
          <cell r="AY29">
            <v>9.96</v>
          </cell>
          <cell r="AZ29">
            <v>12.96</v>
          </cell>
          <cell r="BA29">
            <v>1031.04</v>
          </cell>
          <cell r="BB29">
            <v>388.08000000000004</v>
          </cell>
          <cell r="BC29">
            <v>967.6800000000001</v>
          </cell>
          <cell r="BD29">
            <v>380.15999999999997</v>
          </cell>
          <cell r="BE29">
            <v>769.6800000000001</v>
          </cell>
          <cell r="BF29">
            <v>0</v>
          </cell>
          <cell r="BG29">
            <v>3.24</v>
          </cell>
          <cell r="BH29">
            <v>18.36</v>
          </cell>
        </row>
        <row r="30">
          <cell r="C30">
            <v>612.9000000000001</v>
          </cell>
          <cell r="D30">
            <v>508.5</v>
          </cell>
          <cell r="E30">
            <v>1375.5</v>
          </cell>
          <cell r="F30">
            <v>418.5</v>
          </cell>
          <cell r="G30">
            <v>10049.55</v>
          </cell>
          <cell r="H30">
            <v>3451.35</v>
          </cell>
          <cell r="I30">
            <v>1933</v>
          </cell>
          <cell r="J30">
            <v>1090</v>
          </cell>
          <cell r="K30">
            <v>7983.15</v>
          </cell>
          <cell r="L30">
            <v>3272.85</v>
          </cell>
          <cell r="M30">
            <v>1561.05</v>
          </cell>
          <cell r="N30">
            <v>796.95</v>
          </cell>
          <cell r="O30">
            <v>0</v>
          </cell>
          <cell r="P30">
            <v>0</v>
          </cell>
          <cell r="Q30">
            <v>59.2</v>
          </cell>
          <cell r="R30">
            <v>58.400000000000006</v>
          </cell>
          <cell r="S30">
            <v>176.4</v>
          </cell>
          <cell r="T30">
            <v>136</v>
          </cell>
          <cell r="U30">
            <v>90.4</v>
          </cell>
          <cell r="V30">
            <v>49.8</v>
          </cell>
          <cell r="W30">
            <v>313.6</v>
          </cell>
          <cell r="X30">
            <v>147.2</v>
          </cell>
          <cell r="Y30">
            <v>1150.8000000000002</v>
          </cell>
          <cell r="Z30">
            <v>492</v>
          </cell>
          <cell r="AA30">
            <v>0</v>
          </cell>
          <cell r="AB30">
            <v>0</v>
          </cell>
          <cell r="AC30">
            <v>42</v>
          </cell>
          <cell r="AD30">
            <v>79.2</v>
          </cell>
          <cell r="AE30">
            <v>81.6</v>
          </cell>
          <cell r="AF30">
            <v>44.400000000000006</v>
          </cell>
          <cell r="AG30">
            <v>165.6</v>
          </cell>
          <cell r="AH30">
            <v>116</v>
          </cell>
          <cell r="AI30">
            <v>494</v>
          </cell>
          <cell r="AJ30">
            <v>308</v>
          </cell>
          <cell r="AK30">
            <v>7938</v>
          </cell>
          <cell r="AL30">
            <v>3150</v>
          </cell>
          <cell r="AM30">
            <v>2003.3999999999999</v>
          </cell>
          <cell r="AN30">
            <v>1713.6</v>
          </cell>
          <cell r="AO30">
            <v>8156.4</v>
          </cell>
          <cell r="AP30">
            <v>1667.4</v>
          </cell>
          <cell r="AQ30">
            <v>0</v>
          </cell>
          <cell r="AR30">
            <v>0</v>
          </cell>
          <cell r="AS30">
            <v>470.88</v>
          </cell>
          <cell r="AT30">
            <v>334.08</v>
          </cell>
          <cell r="AU30">
            <v>7.08</v>
          </cell>
          <cell r="AV30">
            <v>11.399999999999999</v>
          </cell>
          <cell r="AW30">
            <v>132.48</v>
          </cell>
          <cell r="AX30">
            <v>162</v>
          </cell>
          <cell r="AY30">
            <v>8.52</v>
          </cell>
          <cell r="AZ30">
            <v>13.44</v>
          </cell>
          <cell r="BA30">
            <v>772.56</v>
          </cell>
          <cell r="BB30">
            <v>403.2</v>
          </cell>
          <cell r="BC30">
            <v>781.44</v>
          </cell>
          <cell r="BD30">
            <v>381.12</v>
          </cell>
          <cell r="BE30">
            <v>738.36</v>
          </cell>
          <cell r="BF30">
            <v>0</v>
          </cell>
          <cell r="BG30">
            <v>3.6</v>
          </cell>
          <cell r="BH30">
            <v>19.08</v>
          </cell>
        </row>
        <row r="31">
          <cell r="C31">
            <v>485.4</v>
          </cell>
          <cell r="D31">
            <v>495.3</v>
          </cell>
          <cell r="E31">
            <v>1279</v>
          </cell>
          <cell r="F31">
            <v>393</v>
          </cell>
          <cell r="G31">
            <v>10196.55</v>
          </cell>
          <cell r="H31">
            <v>3435.6000000000004</v>
          </cell>
          <cell r="I31">
            <v>1609.5</v>
          </cell>
          <cell r="J31">
            <v>1098.5</v>
          </cell>
          <cell r="K31">
            <v>7112.700000000001</v>
          </cell>
          <cell r="L31">
            <v>2210.25</v>
          </cell>
          <cell r="M31">
            <v>1178.55</v>
          </cell>
          <cell r="N31">
            <v>796.95</v>
          </cell>
          <cell r="O31">
            <v>0</v>
          </cell>
          <cell r="P31">
            <v>0</v>
          </cell>
          <cell r="Q31">
            <v>58.4</v>
          </cell>
          <cell r="R31">
            <v>48.8</v>
          </cell>
          <cell r="S31">
            <v>176.8</v>
          </cell>
          <cell r="T31">
            <v>136</v>
          </cell>
          <cell r="U31">
            <v>76.8</v>
          </cell>
          <cell r="V31">
            <v>44.8</v>
          </cell>
          <cell r="W31">
            <v>254.39999999999998</v>
          </cell>
          <cell r="X31">
            <v>145.6</v>
          </cell>
          <cell r="Y31">
            <v>912</v>
          </cell>
          <cell r="Z31">
            <v>481.2</v>
          </cell>
          <cell r="AA31">
            <v>0</v>
          </cell>
          <cell r="AB31">
            <v>0</v>
          </cell>
          <cell r="AC31">
            <v>37.8</v>
          </cell>
          <cell r="AD31">
            <v>80.80000000000001</v>
          </cell>
          <cell r="AE31">
            <v>60</v>
          </cell>
          <cell r="AF31">
            <v>46.8</v>
          </cell>
          <cell r="AG31">
            <v>166</v>
          </cell>
          <cell r="AH31">
            <v>117.19999999999999</v>
          </cell>
          <cell r="AI31">
            <v>432.8</v>
          </cell>
          <cell r="AJ31">
            <v>322.79999999999995</v>
          </cell>
          <cell r="AK31">
            <v>7056</v>
          </cell>
          <cell r="AL31">
            <v>2104.2</v>
          </cell>
          <cell r="AM31">
            <v>1692.6</v>
          </cell>
          <cell r="AN31">
            <v>1705.1999999999998</v>
          </cell>
          <cell r="AO31">
            <v>8614.2</v>
          </cell>
          <cell r="AP31">
            <v>1659</v>
          </cell>
          <cell r="AQ31">
            <v>0</v>
          </cell>
          <cell r="AR31">
            <v>0</v>
          </cell>
          <cell r="AS31">
            <v>364.32000000000005</v>
          </cell>
          <cell r="AT31">
            <v>332.64</v>
          </cell>
          <cell r="AU31">
            <v>6.96</v>
          </cell>
          <cell r="AV31">
            <v>11.399999999999999</v>
          </cell>
          <cell r="AW31">
            <v>110.88</v>
          </cell>
          <cell r="AX31">
            <v>149.76</v>
          </cell>
          <cell r="AY31">
            <v>8.4</v>
          </cell>
          <cell r="AZ31">
            <v>13.559999999999999</v>
          </cell>
          <cell r="BA31">
            <v>542.88</v>
          </cell>
          <cell r="BB31">
            <v>407.52</v>
          </cell>
          <cell r="BC31">
            <v>628.8</v>
          </cell>
          <cell r="BD31">
            <v>378.24</v>
          </cell>
          <cell r="BE31">
            <v>712.8</v>
          </cell>
          <cell r="BF31">
            <v>0</v>
          </cell>
          <cell r="BG31">
            <v>3.24</v>
          </cell>
          <cell r="BH31">
            <v>19.44</v>
          </cell>
        </row>
        <row r="32">
          <cell r="C32">
            <v>431.1</v>
          </cell>
          <cell r="D32">
            <v>479.1</v>
          </cell>
          <cell r="E32">
            <v>1216.5</v>
          </cell>
          <cell r="F32">
            <v>381.5</v>
          </cell>
          <cell r="G32">
            <v>9264.15</v>
          </cell>
          <cell r="H32">
            <v>3064.95</v>
          </cell>
          <cell r="I32">
            <v>1374</v>
          </cell>
          <cell r="J32">
            <v>1053</v>
          </cell>
          <cell r="K32">
            <v>7320.6</v>
          </cell>
          <cell r="L32">
            <v>2631.3</v>
          </cell>
          <cell r="M32">
            <v>994.5</v>
          </cell>
          <cell r="N32">
            <v>777.5999999999999</v>
          </cell>
          <cell r="O32">
            <v>0</v>
          </cell>
          <cell r="P32">
            <v>0</v>
          </cell>
          <cell r="Q32">
            <v>59.4</v>
          </cell>
          <cell r="R32">
            <v>47.4</v>
          </cell>
          <cell r="S32">
            <v>176.4</v>
          </cell>
          <cell r="T32">
            <v>134.8</v>
          </cell>
          <cell r="U32">
            <v>76.2</v>
          </cell>
          <cell r="V32">
            <v>42.8</v>
          </cell>
          <cell r="W32">
            <v>209.60000000000002</v>
          </cell>
          <cell r="X32">
            <v>142.4</v>
          </cell>
          <cell r="Y32">
            <v>727.2</v>
          </cell>
          <cell r="Z32">
            <v>458.4</v>
          </cell>
          <cell r="AA32">
            <v>0</v>
          </cell>
          <cell r="AB32">
            <v>0</v>
          </cell>
          <cell r="AC32">
            <v>37.2</v>
          </cell>
          <cell r="AD32">
            <v>77.6</v>
          </cell>
          <cell r="AE32">
            <v>51.599999999999994</v>
          </cell>
          <cell r="AF32">
            <v>43.2</v>
          </cell>
          <cell r="AG32">
            <v>165.6</v>
          </cell>
          <cell r="AH32">
            <v>115.6</v>
          </cell>
          <cell r="AI32">
            <v>392.79999999999995</v>
          </cell>
          <cell r="AJ32">
            <v>311.6</v>
          </cell>
          <cell r="AK32">
            <v>7266</v>
          </cell>
          <cell r="AL32">
            <v>2515.8</v>
          </cell>
          <cell r="AM32">
            <v>1528.8</v>
          </cell>
          <cell r="AN32">
            <v>1663.1999999999998</v>
          </cell>
          <cell r="AO32">
            <v>7833</v>
          </cell>
          <cell r="AP32">
            <v>1335.6</v>
          </cell>
          <cell r="AQ32">
            <v>0</v>
          </cell>
          <cell r="AR32">
            <v>0</v>
          </cell>
          <cell r="AS32">
            <v>315.36</v>
          </cell>
          <cell r="AT32">
            <v>319.68</v>
          </cell>
          <cell r="AU32">
            <v>6.96</v>
          </cell>
          <cell r="AV32">
            <v>11.16</v>
          </cell>
          <cell r="AW32">
            <v>105.84</v>
          </cell>
          <cell r="AX32">
            <v>146.16</v>
          </cell>
          <cell r="AY32">
            <v>8.4</v>
          </cell>
          <cell r="AZ32">
            <v>13.08</v>
          </cell>
          <cell r="BA32">
            <v>442.08000000000004</v>
          </cell>
          <cell r="BB32">
            <v>398.88</v>
          </cell>
          <cell r="BC32">
            <v>544.3199999999999</v>
          </cell>
          <cell r="BD32">
            <v>365.76</v>
          </cell>
          <cell r="BE32">
            <v>696.5999999999999</v>
          </cell>
          <cell r="BF32">
            <v>0</v>
          </cell>
          <cell r="BG32">
            <v>3.6</v>
          </cell>
          <cell r="BH32">
            <v>19.08</v>
          </cell>
        </row>
        <row r="33">
          <cell r="C33">
            <v>413.7</v>
          </cell>
          <cell r="D33">
            <v>477.9</v>
          </cell>
          <cell r="E33">
            <v>1200</v>
          </cell>
          <cell r="F33">
            <v>378</v>
          </cell>
          <cell r="G33">
            <v>8896.65</v>
          </cell>
          <cell r="H33">
            <v>3770.55</v>
          </cell>
          <cell r="I33">
            <v>1289.5</v>
          </cell>
          <cell r="J33">
            <v>1045.5</v>
          </cell>
          <cell r="K33">
            <v>7707</v>
          </cell>
          <cell r="L33">
            <v>2615.55</v>
          </cell>
          <cell r="M33">
            <v>924.3</v>
          </cell>
          <cell r="N33">
            <v>769.5</v>
          </cell>
          <cell r="O33">
            <v>0</v>
          </cell>
          <cell r="P33">
            <v>0</v>
          </cell>
          <cell r="Q33">
            <v>61.2</v>
          </cell>
          <cell r="R33">
            <v>46</v>
          </cell>
          <cell r="S33">
            <v>176.4</v>
          </cell>
          <cell r="T33">
            <v>134.39999999999998</v>
          </cell>
          <cell r="U33">
            <v>75.4</v>
          </cell>
          <cell r="V33">
            <v>42.400000000000006</v>
          </cell>
          <cell r="W33">
            <v>192</v>
          </cell>
          <cell r="X33">
            <v>139.2</v>
          </cell>
          <cell r="Y33">
            <v>663.6</v>
          </cell>
          <cell r="Z33">
            <v>453.6</v>
          </cell>
          <cell r="AA33">
            <v>0</v>
          </cell>
          <cell r="AB33">
            <v>0</v>
          </cell>
          <cell r="AC33">
            <v>36.8</v>
          </cell>
          <cell r="AD33">
            <v>78.2</v>
          </cell>
          <cell r="AE33">
            <v>50.4</v>
          </cell>
          <cell r="AF33">
            <v>43.2</v>
          </cell>
          <cell r="AG33">
            <v>166</v>
          </cell>
          <cell r="AH33">
            <v>115.6</v>
          </cell>
          <cell r="AI33">
            <v>370.4</v>
          </cell>
          <cell r="AJ33">
            <v>307.6</v>
          </cell>
          <cell r="AK33">
            <v>7656.6</v>
          </cell>
          <cell r="AL33">
            <v>2503.2</v>
          </cell>
          <cell r="AM33">
            <v>1491</v>
          </cell>
          <cell r="AN33">
            <v>1650.6</v>
          </cell>
          <cell r="AO33">
            <v>7509.6</v>
          </cell>
          <cell r="AP33">
            <v>2062.2</v>
          </cell>
          <cell r="AQ33">
            <v>0</v>
          </cell>
          <cell r="AR33">
            <v>0</v>
          </cell>
          <cell r="AS33">
            <v>295.91999999999996</v>
          </cell>
          <cell r="AT33">
            <v>318.24</v>
          </cell>
          <cell r="AU33">
            <v>6.96</v>
          </cell>
          <cell r="AV33">
            <v>11.16</v>
          </cell>
          <cell r="AW33">
            <v>109.44</v>
          </cell>
          <cell r="AX33">
            <v>146.88</v>
          </cell>
          <cell r="AY33">
            <v>8.64</v>
          </cell>
          <cell r="AZ33">
            <v>13.32</v>
          </cell>
          <cell r="BA33">
            <v>403.91999999999996</v>
          </cell>
          <cell r="BB33">
            <v>396</v>
          </cell>
          <cell r="BC33">
            <v>511.67999999999995</v>
          </cell>
          <cell r="BD33">
            <v>360.96000000000004</v>
          </cell>
          <cell r="BE33">
            <v>696.24</v>
          </cell>
          <cell r="BF33">
            <v>0</v>
          </cell>
          <cell r="BG33">
            <v>3.6</v>
          </cell>
          <cell r="BH33">
            <v>18.72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="85" zoomScaleNormal="85" workbookViewId="0" topLeftCell="A1">
      <selection activeCell="I6" sqref="I6"/>
    </sheetView>
  </sheetViews>
  <sheetFormatPr defaultColWidth="9.00390625" defaultRowHeight="15"/>
  <cols>
    <col min="1" max="1" width="6.00390625" style="50" bestFit="1" customWidth="1"/>
    <col min="2" max="2" width="9.00390625" style="36" customWidth="1"/>
    <col min="3" max="3" width="11.140625" style="36" customWidth="1"/>
    <col min="4" max="6" width="9.00390625" style="36" customWidth="1"/>
    <col min="7" max="7" width="9.7109375" style="36" customWidth="1"/>
    <col min="8" max="8" width="10.8515625" style="36" bestFit="1" customWidth="1"/>
    <col min="9" max="9" width="10.00390625" style="36" customWidth="1"/>
    <col min="10" max="16384" width="9.00390625" style="36" customWidth="1"/>
  </cols>
  <sheetData>
    <row r="1" spans="5:9" ht="15">
      <c r="E1" s="57" t="s">
        <v>24</v>
      </c>
      <c r="I1" s="61">
        <f>'Нагрузка по 110 кВ'!G3</f>
        <v>41808</v>
      </c>
    </row>
    <row r="2" spans="1:9" ht="15">
      <c r="A2" s="58" t="s">
        <v>35</v>
      </c>
      <c r="B2" s="58"/>
      <c r="C2" s="58"/>
      <c r="D2" s="58"/>
      <c r="E2" s="58"/>
      <c r="F2" s="58"/>
      <c r="G2" s="58"/>
      <c r="H2" s="58"/>
      <c r="I2" s="58"/>
    </row>
    <row r="3" spans="1:9" s="39" customFormat="1" ht="22.5" customHeight="1">
      <c r="A3" s="48" t="s">
        <v>0</v>
      </c>
      <c r="B3" s="38" t="str">
        <f>B10</f>
        <v>ГПП В1Т-6кВ (тп1,2)</v>
      </c>
      <c r="C3" s="38" t="str">
        <f aca="true" t="shared" si="0" ref="C3:I3">C10</f>
        <v>ГПП В2Т-10кВ (тп1,2)</v>
      </c>
      <c r="D3" s="38" t="str">
        <f t="shared" si="0"/>
        <v>ГПП В2Т-35кВ (тп1,2)</v>
      </c>
      <c r="E3" s="38" t="str">
        <f t="shared" si="0"/>
        <v>ГПП В3Т-10кВ (тп1,2)</v>
      </c>
      <c r="F3" s="38" t="str">
        <f t="shared" si="0"/>
        <v>ГПП В3Т-35кВ (тп1,2)</v>
      </c>
      <c r="G3" s="38" t="str">
        <f t="shared" si="0"/>
        <v>ГПП В4Т-6кВ (тп1,2)</v>
      </c>
      <c r="H3" s="38" t="str">
        <f t="shared" si="0"/>
        <v>ГПП яч. ЯКНО-1 (тп14)</v>
      </c>
      <c r="I3" s="38" t="str">
        <f t="shared" si="0"/>
        <v>ГПП яч. ЯКНО-3 (тп7)</v>
      </c>
    </row>
    <row r="4" spans="1:9" ht="15">
      <c r="A4" s="55">
        <f>A11</f>
        <v>40164.041666666664</v>
      </c>
      <c r="B4" s="37">
        <f>B11</f>
        <v>6.674942761192787</v>
      </c>
      <c r="C4" s="37">
        <f aca="true" t="shared" si="1" ref="C4:I4">C11</f>
        <v>10.590323286039382</v>
      </c>
      <c r="D4" s="37">
        <f t="shared" si="1"/>
        <v>37.500159762153565</v>
      </c>
      <c r="E4" s="37">
        <f t="shared" si="1"/>
        <v>10.933328235665478</v>
      </c>
      <c r="F4" s="37">
        <f t="shared" si="1"/>
        <v>37.87994942948054</v>
      </c>
      <c r="G4" s="37">
        <f t="shared" si="1"/>
        <v>6.681904450738676</v>
      </c>
      <c r="H4" s="37">
        <f t="shared" si="1"/>
        <v>6.409351245060715</v>
      </c>
      <c r="I4" s="37">
        <f t="shared" si="1"/>
        <v>6.582710478339475</v>
      </c>
    </row>
    <row r="5" spans="1:9" ht="15">
      <c r="A5" s="55">
        <f aca="true" t="shared" si="2" ref="A5:I5">A17</f>
        <v>40158.2916666667</v>
      </c>
      <c r="B5" s="37">
        <f t="shared" si="2"/>
        <v>6.612613758181882</v>
      </c>
      <c r="C5" s="37">
        <f t="shared" si="2"/>
        <v>10.672542583174138</v>
      </c>
      <c r="D5" s="37">
        <f t="shared" si="2"/>
        <v>37.53111670623724</v>
      </c>
      <c r="E5" s="37">
        <f t="shared" si="2"/>
        <v>10.922502340767904</v>
      </c>
      <c r="F5" s="37">
        <f t="shared" si="2"/>
        <v>38.27397078094304</v>
      </c>
      <c r="G5" s="37">
        <f t="shared" si="2"/>
        <v>6.636448509344838</v>
      </c>
      <c r="H5" s="37">
        <f t="shared" si="2"/>
        <v>6.416121254317231</v>
      </c>
      <c r="I5" s="37">
        <f t="shared" si="2"/>
        <v>6.597001629552726</v>
      </c>
    </row>
    <row r="6" spans="1:9" ht="15">
      <c r="A6" s="55">
        <f aca="true" t="shared" si="3" ref="A6:I6">A20</f>
        <v>40155.4166666667</v>
      </c>
      <c r="B6" s="37">
        <f t="shared" si="3"/>
        <v>6.610345348974238</v>
      </c>
      <c r="C6" s="37">
        <f t="shared" si="3"/>
        <v>10.64378130216419</v>
      </c>
      <c r="D6" s="37">
        <f t="shared" si="3"/>
        <v>37.478166180999054</v>
      </c>
      <c r="E6" s="37">
        <f t="shared" si="3"/>
        <v>10.852771129955718</v>
      </c>
      <c r="F6" s="37">
        <f t="shared" si="3"/>
        <v>38.0595018990969</v>
      </c>
      <c r="G6" s="37">
        <f t="shared" si="3"/>
        <v>6.6275296023863985</v>
      </c>
      <c r="H6" s="37">
        <f t="shared" si="3"/>
        <v>6.395515623209854</v>
      </c>
      <c r="I6" s="37">
        <f t="shared" si="3"/>
        <v>6.556987791796271</v>
      </c>
    </row>
    <row r="7" spans="1:9" ht="15">
      <c r="A7" s="55">
        <f>A28</f>
        <v>40147.7500000001</v>
      </c>
      <c r="B7" s="37">
        <f>B28</f>
        <v>6.631734444396905</v>
      </c>
      <c r="C7" s="37">
        <f aca="true" t="shared" si="4" ref="C7:I7">C28</f>
        <v>10.633296621275704</v>
      </c>
      <c r="D7" s="37">
        <f t="shared" si="4"/>
        <v>37.52873975517899</v>
      </c>
      <c r="E7" s="37">
        <f t="shared" si="4"/>
        <v>10.868433488058296</v>
      </c>
      <c r="F7" s="37">
        <f t="shared" si="4"/>
        <v>38.130632029611334</v>
      </c>
      <c r="G7" s="37">
        <f t="shared" si="4"/>
        <v>6.661586340065354</v>
      </c>
      <c r="H7" s="37">
        <f t="shared" si="4"/>
        <v>6.398744743265432</v>
      </c>
      <c r="I7" s="37">
        <f t="shared" si="4"/>
        <v>6.575658144801324</v>
      </c>
    </row>
    <row r="9" spans="1:9" ht="15">
      <c r="A9" s="58" t="s">
        <v>34</v>
      </c>
      <c r="B9" s="58"/>
      <c r="C9" s="58"/>
      <c r="D9" s="58"/>
      <c r="E9" s="58"/>
      <c r="F9" s="58"/>
      <c r="G9" s="58"/>
      <c r="H9" s="58"/>
      <c r="I9" s="58"/>
    </row>
    <row r="10" spans="1:9" s="35" customFormat="1" ht="24.75" customHeight="1">
      <c r="A10" s="49" t="s">
        <v>0</v>
      </c>
      <c r="B10" s="34" t="str">
        <f>'[1]Лист1'!$B$1</f>
        <v>ГПП В1Т-6кВ (тп1,2)</v>
      </c>
      <c r="C10" s="34" t="str">
        <f>'[1]Лист1'!$E$1</f>
        <v>ГПП В2Т-10кВ (тп1,2)</v>
      </c>
      <c r="D10" s="34" t="str">
        <f>'[1]Лист1'!$H$1</f>
        <v>ГПП В2Т-35кВ (тп1,2)</v>
      </c>
      <c r="E10" s="34" t="str">
        <f>'[1]Лист1'!$K$1</f>
        <v>ГПП В3Т-10кВ (тп1,2)</v>
      </c>
      <c r="F10" s="34" t="str">
        <f>'[1]Лист1'!$N$1</f>
        <v>ГПП В3Т-35кВ (тп1,2)</v>
      </c>
      <c r="G10" s="34" t="str">
        <f>'[1]Лист1'!$Q$1</f>
        <v>ГПП В4Т-6кВ (тп1,2)</v>
      </c>
      <c r="H10" s="34" t="str">
        <f>'[1]Лист1'!$T$1</f>
        <v>ГПП яч. ЯКНО-1 (тп14)</v>
      </c>
      <c r="I10" s="34" t="str">
        <f>'[1]Лист1'!$W$1</f>
        <v>ГПП яч. ЯКНО-3 (тп7)</v>
      </c>
    </row>
    <row r="11" spans="1:9" ht="15">
      <c r="A11" s="54">
        <f>'Нагрузка ежечасно'!A5</f>
        <v>40164.041666666664</v>
      </c>
      <c r="B11" s="37">
        <f>SUM('[1]Лист1'!B4:D4)*SQRT(3)/3000</f>
        <v>6.674942761192787</v>
      </c>
      <c r="C11" s="37">
        <f>SUM('[1]Лист1'!E4:G4)*SQRT(3)/3000</f>
        <v>10.590323286039382</v>
      </c>
      <c r="D11" s="37">
        <f>SUM('[1]Лист1'!H4:J4)*SQRT(3)/3000</f>
        <v>37.500159762153565</v>
      </c>
      <c r="E11" s="37">
        <f>SUM('[1]Лист1'!K4:M4)*SQRT(3)/3000</f>
        <v>10.933328235665478</v>
      </c>
      <c r="F11" s="37">
        <f>SUM('[1]Лист1'!N4:P4)*SQRT(3)/3000</f>
        <v>37.87994942948054</v>
      </c>
      <c r="G11" s="37">
        <f>SUM('[1]Лист1'!Q4:S4)*SQRT(3)/3000</f>
        <v>6.681904450738676</v>
      </c>
      <c r="H11" s="37">
        <f>SUM('[1]Лист1'!T4:V4)*SQRT(3)/3000</f>
        <v>6.409351245060715</v>
      </c>
      <c r="I11" s="37">
        <f>SUM('[1]Лист1'!W4:Y4)*SQRT(3)/3000</f>
        <v>6.582710478339475</v>
      </c>
    </row>
    <row r="12" spans="1:9" ht="15">
      <c r="A12" s="54">
        <f>'Нагрузка ежечасно'!A6</f>
        <v>40163.083333333336</v>
      </c>
      <c r="B12" s="37">
        <f>SUM('[1]Лист1'!B5:D5)*SQRT(3)/3000</f>
        <v>6.681547070922048</v>
      </c>
      <c r="C12" s="37">
        <f>SUM('[1]Лист1'!E5:G5)*SQRT(3)/3000</f>
        <v>10.738906687216408</v>
      </c>
      <c r="D12" s="37">
        <f>SUM('[1]Лист1'!H5:J5)*SQRT(3)/3000</f>
        <v>37.86468255631236</v>
      </c>
      <c r="E12" s="37">
        <f>SUM('[1]Лист1'!K5:M5)*SQRT(3)/3000</f>
        <v>10.925441630988345</v>
      </c>
      <c r="F12" s="37">
        <f>SUM('[1]Лист1'!N5:P5)*SQRT(3)/3000</f>
        <v>38.34550101519401</v>
      </c>
      <c r="G12" s="37">
        <f>SUM('[1]Лист1'!Q5:S5)*SQRT(3)/3000</f>
        <v>6.691636266876137</v>
      </c>
      <c r="H12" s="37">
        <f>SUM('[1]Лист1'!T5:V5)*SQRT(3)/3000</f>
        <v>6.472277228249961</v>
      </c>
      <c r="I12" s="37">
        <f>SUM('[1]Лист1'!W5:Y5)*SQRT(3)/3000</f>
        <v>6.6036596328570205</v>
      </c>
    </row>
    <row r="13" spans="1:9" ht="15">
      <c r="A13" s="54">
        <f>'Нагрузка ежечасно'!A7</f>
        <v>40162.125</v>
      </c>
      <c r="B13" s="37">
        <f>SUM('[1]Лист1'!B6:D6)*SQRT(3)/3000</f>
        <v>6.668813033384801</v>
      </c>
      <c r="C13" s="37">
        <f>SUM('[1]Лист1'!E6:G6)*SQRT(3)/3000</f>
        <v>10.713967464988494</v>
      </c>
      <c r="D13" s="37">
        <f>SUM('[1]Лист1'!H6:J6)*SQRT(3)/3000</f>
        <v>37.62886037476024</v>
      </c>
      <c r="E13" s="37">
        <f>SUM('[1]Лист1'!K6:M6)*SQRT(3)/3000</f>
        <v>10.93317812459549</v>
      </c>
      <c r="F13" s="37">
        <f>SUM('[1]Лист1'!N6:P6)*SQRT(3)/3000</f>
        <v>38.42530583350302</v>
      </c>
      <c r="G13" s="37">
        <f>SUM('[1]Лист1'!Q6:S6)*SQRT(3)/3000</f>
        <v>6.685390491664044</v>
      </c>
      <c r="H13" s="37">
        <f>SUM('[1]Лист1'!T6:V6)*SQRT(3)/3000</f>
        <v>6.424685668210391</v>
      </c>
      <c r="I13" s="37">
        <f>SUM('[1]Лист1'!W6:Y6)*SQRT(3)/3000</f>
        <v>6.603347863711658</v>
      </c>
    </row>
    <row r="14" spans="1:9" ht="15">
      <c r="A14" s="54">
        <f>'Нагрузка ежечасно'!A8</f>
        <v>40161.1666666667</v>
      </c>
      <c r="B14" s="37">
        <f>SUM('[1]Лист1'!B7:D7)*SQRT(3)/3000</f>
        <v>6.686942409187624</v>
      </c>
      <c r="C14" s="37">
        <f>SUM('[1]Лист1'!E7:G7)*SQRT(3)/3000</f>
        <v>10.733580053632865</v>
      </c>
      <c r="D14" s="37">
        <f>SUM('[1]Лист1'!H7:J7)*SQRT(3)/3000</f>
        <v>37.82383791151853</v>
      </c>
      <c r="E14" s="37">
        <f>SUM('[1]Лист1'!K7:M7)*SQRT(3)/3000</f>
        <v>10.98353865652609</v>
      </c>
      <c r="F14" s="37">
        <f>SUM('[1]Лист1'!N7:P7)*SQRT(3)/3000</f>
        <v>38.53569751437315</v>
      </c>
      <c r="G14" s="37">
        <f>SUM('[1]Лист1'!Q7:S7)*SQRT(3)/3000</f>
        <v>6.7004951294065815</v>
      </c>
      <c r="H14" s="37">
        <f>SUM('[1]Лист1'!T7:V7)*SQRT(3)/3000</f>
        <v>6.4535300876591055</v>
      </c>
      <c r="I14" s="37">
        <f>SUM('[1]Лист1'!W7:Y7)*SQRT(3)/3000</f>
        <v>6.615809969272116</v>
      </c>
    </row>
    <row r="15" spans="1:9" ht="15">
      <c r="A15" s="54">
        <f>'Нагрузка ежечасно'!A9</f>
        <v>40160.2083333334</v>
      </c>
      <c r="B15" s="37">
        <f>SUM('[1]Лист1'!B8:D8)*SQRT(3)/3000</f>
        <v>6.672784625886556</v>
      </c>
      <c r="C15" s="37">
        <f>SUM('[1]Лист1'!E8:G8)*SQRT(3)/3000</f>
        <v>10.6795441098886</v>
      </c>
      <c r="D15" s="37">
        <f>SUM('[1]Лист1'!H8:J8)*SQRT(3)/3000</f>
        <v>37.59561423685922</v>
      </c>
      <c r="E15" s="37">
        <f>SUM('[1]Лист1'!K8:M8)*SQRT(3)/3000</f>
        <v>10.936390501493259</v>
      </c>
      <c r="F15" s="37">
        <f>SUM('[1]Лист1'!N8:P8)*SQRT(3)/3000</f>
        <v>38.30756794780772</v>
      </c>
      <c r="G15" s="37">
        <f>SUM('[1]Лист1'!Q8:S8)*SQRT(3)/3000</f>
        <v>6.675977950225445</v>
      </c>
      <c r="H15" s="37">
        <f>SUM('[1]Лист1'!T8:V8)*SQRT(3)/3000</f>
        <v>6.421956533487932</v>
      </c>
      <c r="I15" s="37">
        <f>SUM('[1]Лист1'!W8:Y8)*SQRT(3)/3000</f>
        <v>6.612640316294266</v>
      </c>
    </row>
    <row r="16" spans="1:9" ht="15">
      <c r="A16" s="54">
        <f>'Нагрузка ежечасно'!A10</f>
        <v>40159.25</v>
      </c>
      <c r="B16" s="37">
        <f>SUM('[1]Лист1'!B9:D9)*SQRT(3)/3000</f>
        <v>6.639463432450546</v>
      </c>
      <c r="C16" s="37">
        <f>SUM('[1]Лист1'!E9:G9)*SQRT(3)/3000</f>
        <v>10.675414900763357</v>
      </c>
      <c r="D16" s="37">
        <f>SUM('[1]Лист1'!H9:J9)*SQRT(3)/3000</f>
        <v>37.645938973073136</v>
      </c>
      <c r="E16" s="37">
        <f>SUM('[1]Лист1'!K9:M9)*SQRT(3)/3000</f>
        <v>10.939999518025965</v>
      </c>
      <c r="F16" s="37">
        <f>SUM('[1]Лист1'!N9:P9)*SQRT(3)/3000</f>
        <v>38.291625574824586</v>
      </c>
      <c r="G16" s="37">
        <f>SUM('[1]Лист1'!Q9:S9)*SQRT(3)/3000</f>
        <v>6.66589972392647</v>
      </c>
      <c r="H16" s="37">
        <f>SUM('[1]Лист1'!T9:V9)*SQRT(3)/3000</f>
        <v>6.447310870559393</v>
      </c>
      <c r="I16" s="37">
        <f>SUM('[1]Лист1'!W9:Y9)*SQRT(3)/3000</f>
        <v>6.61772504011502</v>
      </c>
    </row>
    <row r="17" spans="1:9" ht="15">
      <c r="A17" s="54">
        <f>'Нагрузка ежечасно'!A11</f>
        <v>40158.2916666667</v>
      </c>
      <c r="B17" s="37">
        <f>SUM('[1]Лист1'!B10:D10)*SQRT(3)/3000</f>
        <v>6.612613758181882</v>
      </c>
      <c r="C17" s="37">
        <f>SUM('[1]Лист1'!E10:G10)*SQRT(3)/3000</f>
        <v>10.672542583174138</v>
      </c>
      <c r="D17" s="37">
        <f>SUM('[1]Лист1'!H10:J10)*SQRT(3)/3000</f>
        <v>37.53111670623724</v>
      </c>
      <c r="E17" s="37">
        <f>SUM('[1]Лист1'!K10:M10)*SQRT(3)/3000</f>
        <v>10.922502340767904</v>
      </c>
      <c r="F17" s="37">
        <f>SUM('[1]Лист1'!N10:P10)*SQRT(3)/3000</f>
        <v>38.27397078094304</v>
      </c>
      <c r="G17" s="37">
        <f>SUM('[1]Лист1'!Q10:S10)*SQRT(3)/3000</f>
        <v>6.636448509344838</v>
      </c>
      <c r="H17" s="37">
        <f>SUM('[1]Лист1'!T10:V10)*SQRT(3)/3000</f>
        <v>6.416121254317231</v>
      </c>
      <c r="I17" s="37">
        <f>SUM('[1]Лист1'!W10:Y10)*SQRT(3)/3000</f>
        <v>6.597001629552726</v>
      </c>
    </row>
    <row r="18" spans="1:9" ht="15">
      <c r="A18" s="54">
        <f>'Нагрузка ежечасно'!A12</f>
        <v>40157.3333333334</v>
      </c>
      <c r="B18" s="37">
        <f>SUM('[1]Лист1'!B11:D11)*SQRT(3)/3000</f>
        <v>6.569352325161235</v>
      </c>
      <c r="C18" s="37">
        <f>SUM('[1]Лист1'!E11:G11)*SQRT(3)/3000</f>
        <v>10.583477066547331</v>
      </c>
      <c r="D18" s="37">
        <f>SUM('[1]Лист1'!H11:J11)*SQRT(3)/3000</f>
        <v>37.2274304646435</v>
      </c>
      <c r="E18" s="37">
        <f>SUM('[1]Лист1'!K11:M11)*SQRT(3)/3000</f>
        <v>10.918601184998987</v>
      </c>
      <c r="F18" s="37">
        <f>SUM('[1]Лист1'!N11:P11)*SQRT(3)/3000</f>
        <v>38.23342924504054</v>
      </c>
      <c r="G18" s="37">
        <f>SUM('[1]Лист1'!Q11:S11)*SQRT(3)/3000</f>
        <v>6.624401518627927</v>
      </c>
      <c r="H18" s="37">
        <f>SUM('[1]Лист1'!T11:V11)*SQRT(3)/3000</f>
        <v>6.358464169684611</v>
      </c>
      <c r="I18" s="37">
        <f>SUM('[1]Лист1'!W11:Y11)*SQRT(3)/3000</f>
        <v>6.574339476786496</v>
      </c>
    </row>
    <row r="19" spans="1:9" ht="15">
      <c r="A19" s="54">
        <f>'Нагрузка ежечасно'!A13</f>
        <v>40156.375</v>
      </c>
      <c r="B19" s="37">
        <f>SUM('[1]Лист1'!B12:D12)*SQRT(3)/3000</f>
        <v>6.578559907254272</v>
      </c>
      <c r="C19" s="37">
        <f>SUM('[1]Лист1'!E12:G12)*SQRT(3)/3000</f>
        <v>10.629519595814667</v>
      </c>
      <c r="D19" s="37">
        <f>SUM('[1]Лист1'!H12:J12)*SQRT(3)/3000</f>
        <v>37.22726072366436</v>
      </c>
      <c r="E19" s="37">
        <f>SUM('[1]Лист1'!K12:M12)*SQRT(3)/3000</f>
        <v>10.843575094868065</v>
      </c>
      <c r="F19" s="37">
        <f>SUM('[1]Лист1'!N12:P12)*SQRT(3)/3000</f>
        <v>37.95749969498836</v>
      </c>
      <c r="G19" s="37">
        <f>SUM('[1]Лист1'!Q12:S12)*SQRT(3)/3000</f>
        <v>6.61812283445049</v>
      </c>
      <c r="H19" s="37">
        <f>SUM('[1]Лист1'!T12:V12)*SQRT(3)/3000</f>
        <v>6.374297423466866</v>
      </c>
      <c r="I19" s="37">
        <f>SUM('[1]Лист1'!W12:Y12)*SQRT(3)/3000</f>
        <v>6.539523523503553</v>
      </c>
    </row>
    <row r="20" spans="1:9" ht="15">
      <c r="A20" s="54">
        <f>'Нагрузка ежечасно'!A14</f>
        <v>40155.4166666667</v>
      </c>
      <c r="B20" s="37">
        <f>SUM('[1]Лист1'!B13:D13)*SQRT(3)/3000</f>
        <v>6.610345348974238</v>
      </c>
      <c r="C20" s="37">
        <f>SUM('[1]Лист1'!E13:G13)*SQRT(3)/3000</f>
        <v>10.64378130216419</v>
      </c>
      <c r="D20" s="37">
        <f>SUM('[1]Лист1'!H13:J13)*SQRT(3)/3000</f>
        <v>37.478166180999054</v>
      </c>
      <c r="E20" s="37">
        <f>SUM('[1]Лист1'!K13:M13)*SQRT(3)/3000</f>
        <v>10.852771129955718</v>
      </c>
      <c r="F20" s="37">
        <f>SUM('[1]Лист1'!N13:P13)*SQRT(3)/3000</f>
        <v>38.0595018990969</v>
      </c>
      <c r="G20" s="37">
        <f>SUM('[1]Лист1'!Q13:S13)*SQRT(3)/3000</f>
        <v>6.6275296023863985</v>
      </c>
      <c r="H20" s="37">
        <f>SUM('[1]Лист1'!T13:V13)*SQRT(3)/3000</f>
        <v>6.395515623209854</v>
      </c>
      <c r="I20" s="37">
        <f>SUM('[1]Лист1'!W13:Y13)*SQRT(3)/3000</f>
        <v>6.556987791796271</v>
      </c>
    </row>
    <row r="21" spans="1:9" ht="15">
      <c r="A21" s="54">
        <f>'Нагрузка ежечасно'!A15</f>
        <v>40154.4583333334</v>
      </c>
      <c r="B21" s="37">
        <f>SUM('[1]Лист1'!B14:D14)*SQRT(3)/3000</f>
        <v>6.6276283292824285</v>
      </c>
      <c r="C21" s="37">
        <f>SUM('[1]Лист1'!E14:G14)*SQRT(3)/3000</f>
        <v>10.648700326457684</v>
      </c>
      <c r="D21" s="37">
        <f>SUM('[1]Лист1'!H14:J14)*SQRT(3)/3000</f>
        <v>37.50157600236388</v>
      </c>
      <c r="E21" s="37">
        <f>SUM('[1]Лист1'!K14:M14)*SQRT(3)/3000</f>
        <v>10.851277524809325</v>
      </c>
      <c r="F21" s="37">
        <f>SUM('[1]Лист1'!N14:P14)*SQRT(3)/3000</f>
        <v>38.000921054033576</v>
      </c>
      <c r="G21" s="37">
        <f>SUM('[1]Лист1'!Q14:S14)*SQRT(3)/3000</f>
        <v>6.641380812694525</v>
      </c>
      <c r="H21" s="37">
        <f>SUM('[1]Лист1'!T14:V14)*SQRT(3)/3000</f>
        <v>6.403869304254759</v>
      </c>
      <c r="I21" s="37">
        <f>SUM('[1]Лист1'!W14:Y14)*SQRT(3)/3000</f>
        <v>6.5254217431785975</v>
      </c>
    </row>
    <row r="22" spans="1:9" ht="15">
      <c r="A22" s="54">
        <f>'Нагрузка ежечасно'!A16</f>
        <v>40153.5000000001</v>
      </c>
      <c r="B22" s="37">
        <f>SUM('[1]Лист1'!B15:D15)*SQRT(3)/3000</f>
        <v>6.612615490232692</v>
      </c>
      <c r="C22" s="37">
        <f>SUM('[1]Лист1'!E15:G15)*SQRT(3)/3000</f>
        <v>10.595373368843983</v>
      </c>
      <c r="D22" s="37">
        <f>SUM('[1]Лист1'!H15:J15)*SQRT(3)/3000</f>
        <v>37.42911738888005</v>
      </c>
      <c r="E22" s="37">
        <f>SUM('[1]Лист1'!K15:M15)*SQRT(3)/3000</f>
        <v>10.811800622803215</v>
      </c>
      <c r="F22" s="37">
        <f>SUM('[1]Лист1'!N15:P15)*SQRT(3)/3000</f>
        <v>37.86731873764147</v>
      </c>
      <c r="G22" s="37">
        <f>SUM('[1]Лист1'!Q15:S15)*SQRT(3)/3000</f>
        <v>6.6091594715213215</v>
      </c>
      <c r="H22" s="37">
        <f>SUM('[1]Лист1'!T15:V15)*SQRT(3)/3000</f>
        <v>6.3675014334482345</v>
      </c>
      <c r="I22" s="37">
        <f>SUM('[1]Лист1'!W15:Y15)*SQRT(3)/3000</f>
        <v>6.53083382460198</v>
      </c>
    </row>
    <row r="23" spans="1:9" ht="15">
      <c r="A23" s="54">
        <f>'Нагрузка ежечасно'!A17</f>
        <v>40152.5416666667</v>
      </c>
      <c r="B23" s="37">
        <f>SUM('[1]Лист1'!B16:D16)*SQRT(3)/3000</f>
        <v>6.55727300282925</v>
      </c>
      <c r="C23" s="37">
        <f>SUM('[1]Лист1'!E16:G16)*SQRT(3)/3000</f>
        <v>10.592329000874548</v>
      </c>
      <c r="D23" s="37">
        <f>SUM('[1]Лист1'!H16:J16)*SQRT(3)/3000</f>
        <v>37.43435799727349</v>
      </c>
      <c r="E23" s="37">
        <f>SUM('[1]Лист1'!K16:M16)*SQRT(3)/3000</f>
        <v>10.781830370329581</v>
      </c>
      <c r="F23" s="37">
        <f>SUM('[1]Лист1'!N16:P16)*SQRT(3)/3000</f>
        <v>37.92903286261569</v>
      </c>
      <c r="G23" s="37">
        <f>SUM('[1]Лист1'!Q16:S16)*SQRT(3)/3000</f>
        <v>6.619043708129848</v>
      </c>
      <c r="H23" s="37">
        <f>SUM('[1]Лист1'!T16:V16)*SQRT(3)/3000</f>
        <v>6.391334452560383</v>
      </c>
      <c r="I23" s="37">
        <f>SUM('[1]Лист1'!W16:Y16)*SQRT(3)/3000</f>
        <v>6.531236815089875</v>
      </c>
    </row>
    <row r="24" spans="1:9" ht="15">
      <c r="A24" s="54">
        <f>'Нагрузка ежечасно'!A18</f>
        <v>40151.5833333334</v>
      </c>
      <c r="B24" s="37">
        <f>SUM('[1]Лист1'!B17:D17)*SQRT(3)/3000</f>
        <v>6.546296996861686</v>
      </c>
      <c r="C24" s="37">
        <f>SUM('[1]Лист1'!E17:G17)*SQRT(3)/3000</f>
        <v>10.601369728739789</v>
      </c>
      <c r="D24" s="37">
        <f>SUM('[1]Лист1'!H17:J17)*SQRT(3)/3000</f>
        <v>37.33000886432069</v>
      </c>
      <c r="E24" s="37">
        <f>SUM('[1]Лист1'!K17:M17)*SQRT(3)/3000</f>
        <v>10.768035740347834</v>
      </c>
      <c r="F24" s="37">
        <f>SUM('[1]Лист1'!N17:P17)*SQRT(3)/3000</f>
        <v>37.717888940969814</v>
      </c>
      <c r="G24" s="37">
        <f>SUM('[1]Лист1'!Q17:S17)*SQRT(3)/3000</f>
        <v>6.619751539559873</v>
      </c>
      <c r="H24" s="37">
        <f>SUM('[1]Лист1'!T17:V17)*SQRT(3)/3000</f>
        <v>6.386194880464057</v>
      </c>
      <c r="I24" s="37">
        <f>SUM('[1]Лист1'!W17:Y17)*SQRT(3)/3000</f>
        <v>6.514189393691512</v>
      </c>
    </row>
    <row r="25" spans="1:9" ht="15">
      <c r="A25" s="54">
        <f>'Нагрузка ежечасно'!A19</f>
        <v>40150.6250000001</v>
      </c>
      <c r="B25" s="37">
        <f>SUM('[1]Лист1'!B18:D18)*SQRT(3)/3000</f>
        <v>6.620834648664873</v>
      </c>
      <c r="C25" s="37">
        <f>SUM('[1]Лист1'!E18:G18)*SQRT(3)/3000</f>
        <v>10.613552396769958</v>
      </c>
      <c r="D25" s="37">
        <f>SUM('[1]Лист1'!H18:J18)*SQRT(3)/3000</f>
        <v>37.40735590253375</v>
      </c>
      <c r="E25" s="37">
        <f>SUM('[1]Лист1'!K18:M18)*SQRT(3)/3000</f>
        <v>10.802973514537575</v>
      </c>
      <c r="F25" s="37">
        <f>SUM('[1]Лист1'!N18:P18)*SQRT(3)/3000</f>
        <v>37.91331161478566</v>
      </c>
      <c r="G25" s="37">
        <f>SUM('[1]Лист1'!Q18:S18)*SQRT(3)/3000</f>
        <v>6.621855403940801</v>
      </c>
      <c r="H25" s="37">
        <f>SUM('[1]Лист1'!T18:V18)*SQRT(3)/3000</f>
        <v>6.39199956007049</v>
      </c>
      <c r="I25" s="37">
        <f>SUM('[1]Лист1'!W18:Y18)*SQRT(3)/3000</f>
        <v>6.535625831836254</v>
      </c>
    </row>
    <row r="26" spans="1:9" ht="15">
      <c r="A26" s="54">
        <f>'Нагрузка ежечасно'!A20</f>
        <v>40149.6666666667</v>
      </c>
      <c r="B26" s="37">
        <f>SUM('[1]Лист1'!B19:D19)*SQRT(3)/3000</f>
        <v>6.630817034819163</v>
      </c>
      <c r="C26" s="37">
        <f>SUM('[1]Лист1'!E19:G19)*SQRT(3)/3000</f>
        <v>10.648530008128272</v>
      </c>
      <c r="D26" s="37">
        <f>SUM('[1]Лист1'!H19:J19)*SQRT(3)/3000</f>
        <v>37.52256903550189</v>
      </c>
      <c r="E26" s="37">
        <f>SUM('[1]Лист1'!K19:M19)*SQRT(3)/3000</f>
        <v>10.880992011113706</v>
      </c>
      <c r="F26" s="37">
        <f>SUM('[1]Лист1'!N19:P19)*SQRT(3)/3000</f>
        <v>38.03214069248973</v>
      </c>
      <c r="G26" s="37">
        <f>SUM('[1]Лист1'!Q19:S19)*SQRT(3)/3000</f>
        <v>6.652433606247892</v>
      </c>
      <c r="H26" s="37">
        <f>SUM('[1]Лист1'!T19:V19)*SQRT(3)/3000</f>
        <v>6.405725485370203</v>
      </c>
      <c r="I26" s="37">
        <f>SUM('[1]Лист1'!W19:Y19)*SQRT(3)/3000</f>
        <v>6.568426255329455</v>
      </c>
    </row>
    <row r="27" spans="1:9" ht="15">
      <c r="A27" s="54">
        <f>'Нагрузка ежечасно'!A21</f>
        <v>40148.7083333334</v>
      </c>
      <c r="B27" s="37">
        <f>SUM('[1]Лист1'!B20:D20)*SQRT(3)/3000</f>
        <v>6.635714697152698</v>
      </c>
      <c r="C27" s="37">
        <f>SUM('[1]Лист1'!E20:G20)*SQRT(3)/3000</f>
        <v>10.615708222675112</v>
      </c>
      <c r="D27" s="37">
        <f>SUM('[1]Лист1'!H20:J20)*SQRT(3)/3000</f>
        <v>37.46649446795712</v>
      </c>
      <c r="E27" s="37">
        <f>SUM('[1]Лист1'!K20:M20)*SQRT(3)/3000</f>
        <v>10.868087655247049</v>
      </c>
      <c r="F27" s="37">
        <f>SUM('[1]Лист1'!N20:P20)*SQRT(3)/3000</f>
        <v>38.06739139052537</v>
      </c>
      <c r="G27" s="37">
        <f>SUM('[1]Лист1'!Q20:S20)*SQRT(3)/3000</f>
        <v>6.640863506853332</v>
      </c>
      <c r="H27" s="37">
        <f>SUM('[1]Лист1'!T20:V20)*SQRT(3)/3000</f>
        <v>6.40057090216688</v>
      </c>
      <c r="I27" s="37">
        <f>SUM('[1]Лист1'!W20:Y20)*SQRT(3)/3000</f>
        <v>6.536291516696631</v>
      </c>
    </row>
    <row r="28" spans="1:9" ht="15">
      <c r="A28" s="54">
        <f>'Нагрузка ежечасно'!A22</f>
        <v>40147.7500000001</v>
      </c>
      <c r="B28" s="37">
        <f>SUM('[1]Лист1'!B21:D21)*SQRT(3)/3000</f>
        <v>6.631734444396905</v>
      </c>
      <c r="C28" s="37">
        <f>SUM('[1]Лист1'!E21:G21)*SQRT(3)/3000</f>
        <v>10.633296621275704</v>
      </c>
      <c r="D28" s="37">
        <f>SUM('[1]Лист1'!H21:J21)*SQRT(3)/3000</f>
        <v>37.52873975517899</v>
      </c>
      <c r="E28" s="37">
        <f>SUM('[1]Лист1'!K21:M21)*SQRT(3)/3000</f>
        <v>10.868433488058296</v>
      </c>
      <c r="F28" s="37">
        <f>SUM('[1]Лист1'!N21:P21)*SQRT(3)/3000</f>
        <v>38.130632029611334</v>
      </c>
      <c r="G28" s="37">
        <f>SUM('[1]Лист1'!Q21:S21)*SQRT(3)/3000</f>
        <v>6.661586340065354</v>
      </c>
      <c r="H28" s="37">
        <f>SUM('[1]Лист1'!T21:V21)*SQRT(3)/3000</f>
        <v>6.398744743265432</v>
      </c>
      <c r="I28" s="37">
        <f>SUM('[1]Лист1'!W21:Y21)*SQRT(3)/3000</f>
        <v>6.575658144801324</v>
      </c>
    </row>
    <row r="29" spans="1:9" ht="15">
      <c r="A29" s="54">
        <f>'Нагрузка ежечасно'!A23</f>
        <v>40146.7916666668</v>
      </c>
      <c r="B29" s="37">
        <f>SUM('[1]Лист1'!B22:D22)*SQRT(3)/3000</f>
        <v>6.6497119770789315</v>
      </c>
      <c r="C29" s="37">
        <f>SUM('[1]Лист1'!E22:G22)*SQRT(3)/3000</f>
        <v>10.691246422494805</v>
      </c>
      <c r="D29" s="37">
        <f>SUM('[1]Лист1'!H22:J22)*SQRT(3)/3000</f>
        <v>37.59738843423644</v>
      </c>
      <c r="E29" s="37">
        <f>SUM('[1]Лист1'!K22:M22)*SQRT(3)/3000</f>
        <v>10.89261060793088</v>
      </c>
      <c r="F29" s="37">
        <f>SUM('[1]Лист1'!N22:P22)*SQRT(3)/3000</f>
        <v>38.21160425016463</v>
      </c>
      <c r="G29" s="37">
        <f>SUM('[1]Лист1'!Q22:S22)*SQRT(3)/3000</f>
        <v>6.658544281496995</v>
      </c>
      <c r="H29" s="37">
        <f>SUM('[1]Лист1'!T22:V22)*SQRT(3)/3000</f>
        <v>6.409730564187572</v>
      </c>
      <c r="I29" s="37">
        <f>SUM('[1]Лист1'!W22:Y22)*SQRT(3)/3000</f>
        <v>6.53803049570743</v>
      </c>
    </row>
    <row r="30" spans="1:9" ht="15">
      <c r="A30" s="54">
        <f>'Нагрузка ежечасно'!A24</f>
        <v>40145.8333333334</v>
      </c>
      <c r="B30" s="37">
        <f>SUM('[1]Лист1'!B23:D23)*SQRT(3)/3000</f>
        <v>6.640171841230843</v>
      </c>
      <c r="C30" s="37">
        <f>SUM('[1]Лист1'!E23:G23)*SQRT(3)/3000</f>
        <v>10.687485562841305</v>
      </c>
      <c r="D30" s="37">
        <f>SUM('[1]Лист1'!H23:J23)*SQRT(3)/3000</f>
        <v>37.66771893462805</v>
      </c>
      <c r="E30" s="37">
        <f>SUM('[1]Лист1'!K23:M23)*SQRT(3)/3000</f>
        <v>10.862535277708252</v>
      </c>
      <c r="F30" s="37">
        <f>SUM('[1]Лист1'!N23:P23)*SQRT(3)/3000</f>
        <v>38.1561716961192</v>
      </c>
      <c r="G30" s="37">
        <f>SUM('[1]Лист1'!Q23:S23)*SQRT(3)/3000</f>
        <v>6.648697572655965</v>
      </c>
      <c r="H30" s="37">
        <f>SUM('[1]Лист1'!T23:V23)*SQRT(3)/3000</f>
        <v>6.424756682293502</v>
      </c>
      <c r="I30" s="37">
        <f>SUM('[1]Лист1'!W23:Y23)*SQRT(3)/3000</f>
        <v>6.556167377063751</v>
      </c>
    </row>
    <row r="31" spans="1:9" ht="15">
      <c r="A31" s="54">
        <f>'Нагрузка ежечасно'!A25</f>
        <v>40144.8750000001</v>
      </c>
      <c r="B31" s="37">
        <f>SUM('[1]Лист1'!B24:D24)*SQRT(3)/3000</f>
        <v>6.639573706351961</v>
      </c>
      <c r="C31" s="37">
        <f>SUM('[1]Лист1'!E24:G24)*SQRT(3)/3000</f>
        <v>10.669849821518639</v>
      </c>
      <c r="D31" s="37">
        <f>SUM('[1]Лист1'!H24:J24)*SQRT(3)/3000</f>
        <v>37.682117472991365</v>
      </c>
      <c r="E31" s="37">
        <f>SUM('[1]Лист1'!K24:M24)*SQRT(3)/3000</f>
        <v>10.877355859118353</v>
      </c>
      <c r="F31" s="37">
        <f>SUM('[1]Лист1'!N24:P24)*SQRT(3)/3000</f>
        <v>38.19983611962774</v>
      </c>
      <c r="G31" s="37">
        <f>SUM('[1]Лист1'!Q24:S24)*SQRT(3)/3000</f>
        <v>6.64923508575658</v>
      </c>
      <c r="H31" s="37">
        <f>SUM('[1]Лист1'!T24:V24)*SQRT(3)/3000</f>
        <v>6.428652064559724</v>
      </c>
      <c r="I31" s="37">
        <f>SUM('[1]Лист1'!W24:Y24)*SQRT(3)/3000</f>
        <v>6.553181321471503</v>
      </c>
    </row>
    <row r="32" spans="1:9" ht="15">
      <c r="A32" s="54">
        <f>'Нагрузка ежечасно'!A26</f>
        <v>40143.9166666668</v>
      </c>
      <c r="B32" s="37">
        <f>SUM('[1]Лист1'!B25:D25)*SQRT(3)/3000</f>
        <v>6.635532254467635</v>
      </c>
      <c r="C32" s="37">
        <f>SUM('[1]Лист1'!E25:G25)*SQRT(3)/3000</f>
        <v>10.66549717783922</v>
      </c>
      <c r="D32" s="37">
        <f>SUM('[1]Лист1'!H25:J25)*SQRT(3)/3000</f>
        <v>37.670810645319555</v>
      </c>
      <c r="E32" s="37">
        <f>SUM('[1]Лист1'!K25:M25)*SQRT(3)/3000</f>
        <v>10.879269197910446</v>
      </c>
      <c r="F32" s="37">
        <f>SUM('[1]Лист1'!N25:P25)*SQRT(3)/3000</f>
        <v>38.20099024281585</v>
      </c>
      <c r="G32" s="37">
        <f>SUM('[1]Лист1'!Q25:S25)*SQRT(3)/3000</f>
        <v>6.6481023245284305</v>
      </c>
      <c r="H32" s="37">
        <f>SUM('[1]Лист1'!T25:V25)*SQRT(3)/3000</f>
        <v>6.4277190665247135</v>
      </c>
      <c r="I32" s="37">
        <f>SUM('[1]Лист1'!W25:Y25)*SQRT(3)/3000</f>
        <v>6.556300744975934</v>
      </c>
    </row>
    <row r="33" spans="1:9" ht="15">
      <c r="A33" s="54">
        <f>'Нагрузка ежечасно'!A27</f>
        <v>40142.9583333334</v>
      </c>
      <c r="B33" s="37">
        <f>SUM('[1]Лист1'!B26:D26)*SQRT(3)/3000</f>
        <v>6.631491379933576</v>
      </c>
      <c r="C33" s="37">
        <f>SUM('[1]Лист1'!E26:G26)*SQRT(3)/3000</f>
        <v>10.661145111510066</v>
      </c>
      <c r="D33" s="37">
        <f>SUM('[1]Лист1'!H26:J26)*SQRT(3)/3000</f>
        <v>37.65950497234829</v>
      </c>
      <c r="E33" s="37">
        <f>SUM('[1]Лист1'!K26:M26)*SQRT(3)/3000</f>
        <v>10.881181382002001</v>
      </c>
      <c r="F33" s="37">
        <f>SUM('[1]Лист1'!N26:P26)*SQRT(3)/3000</f>
        <v>38.20214378865369</v>
      </c>
      <c r="G33" s="37">
        <f>SUM('[1]Лист1'!Q26:S26)*SQRT(3)/3000</f>
        <v>6.6469701406505495</v>
      </c>
      <c r="H33" s="37">
        <f>SUM('[1]Лист1'!T26:V26)*SQRT(3)/3000</f>
        <v>6.426786068489703</v>
      </c>
      <c r="I33" s="37">
        <f>SUM('[1]Лист1'!W26:Y26)*SQRT(3)/3000</f>
        <v>6.559420745830635</v>
      </c>
    </row>
    <row r="34" spans="1:9" ht="15">
      <c r="A34" s="54">
        <f>'Нагрузка ежечасно'!A28</f>
        <v>40142.0000000001</v>
      </c>
      <c r="B34" s="37">
        <f>SUM('[1]Лист1'!B27:D27)*SQRT(3)/3000</f>
        <v>6.627449928049249</v>
      </c>
      <c r="C34" s="37">
        <f>SUM('[1]Лист1'!E27:G27)*SQRT(3)/3000</f>
        <v>10.656791890480376</v>
      </c>
      <c r="D34" s="37">
        <f>SUM('[1]Лист1'!H27:J27)*SQRT(3)/3000</f>
        <v>37.64819929937701</v>
      </c>
      <c r="E34" s="37">
        <f>SUM('[1]Лист1'!K27:M27)*SQRT(3)/3000</f>
        <v>10.883094720794096</v>
      </c>
      <c r="F34" s="37">
        <f>SUM('[1]Лист1'!N27:P27)*SQRT(3)/3000</f>
        <v>38.20329675714126</v>
      </c>
      <c r="G34" s="37">
        <f>SUM('[1]Лист1'!Q27:S27)*SQRT(3)/3000</f>
        <v>6.645837956772669</v>
      </c>
      <c r="H34" s="37">
        <f>SUM('[1]Лист1'!T27:V27)*SQRT(3)/3000</f>
        <v>6.425852493104423</v>
      </c>
      <c r="I34" s="37">
        <f>SUM('[1]Лист1'!W27:Y27)*SQRT(3)/3000</f>
        <v>6.562541901385875</v>
      </c>
    </row>
  </sheetData>
  <printOptions/>
  <pageMargins left="0.7" right="0.7" top="0.75" bottom="0.75" header="0.3" footer="0.3"/>
  <pageSetup horizontalDpi="600" verticalDpi="600" orientation="portrait" paperSize="9" scale="97" r:id="rId1"/>
  <ignoredErrors>
    <ignoredError sqref="B11:I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N27"/>
  <sheetViews>
    <sheetView tabSelected="1" workbookViewId="0" topLeftCell="A1">
      <selection activeCell="D30" sqref="D30"/>
    </sheetView>
  </sheetViews>
  <sheetFormatPr defaultColWidth="9.140625" defaultRowHeight="15"/>
  <cols>
    <col min="2" max="3" width="10.7109375" style="0" bestFit="1" customWidth="1"/>
    <col min="6" max="7" width="11.140625" style="0" customWidth="1"/>
  </cols>
  <sheetData>
    <row r="2" spans="1:14" ht="15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16"/>
      <c r="M2" s="16"/>
      <c r="N2" s="16"/>
    </row>
    <row r="3" spans="1:14" ht="15">
      <c r="A3" s="16" t="s">
        <v>33</v>
      </c>
      <c r="B3" s="16"/>
      <c r="C3" s="16"/>
      <c r="D3" s="16"/>
      <c r="E3" s="16"/>
      <c r="F3" s="16"/>
      <c r="G3" s="60">
        <f>'Нагрузка ежечасно'!M1</f>
        <v>41808</v>
      </c>
      <c r="H3" s="16"/>
      <c r="I3" s="16"/>
      <c r="J3" s="16"/>
      <c r="K3" s="16"/>
      <c r="L3" s="16"/>
      <c r="M3" s="16"/>
      <c r="N3" s="16"/>
    </row>
    <row r="4" spans="1:9" ht="15">
      <c r="A4" s="2"/>
      <c r="B4" s="80" t="s">
        <v>11</v>
      </c>
      <c r="C4" s="81"/>
      <c r="D4" s="80" t="s">
        <v>9</v>
      </c>
      <c r="E4" s="81"/>
      <c r="F4" s="80" t="s">
        <v>10</v>
      </c>
      <c r="G4" s="81"/>
      <c r="H4" s="82" t="s">
        <v>12</v>
      </c>
      <c r="I4" s="82"/>
    </row>
    <row r="5" spans="1:9" ht="15">
      <c r="A5" s="4" t="s">
        <v>0</v>
      </c>
      <c r="B5" s="8" t="s">
        <v>7</v>
      </c>
      <c r="C5" s="8" t="s">
        <v>8</v>
      </c>
      <c r="D5" s="8" t="s">
        <v>7</v>
      </c>
      <c r="E5" s="8" t="s">
        <v>8</v>
      </c>
      <c r="F5" s="8" t="s">
        <v>7</v>
      </c>
      <c r="G5" s="8" t="s">
        <v>8</v>
      </c>
      <c r="H5" s="8" t="s">
        <v>7</v>
      </c>
      <c r="I5" s="8" t="s">
        <v>8</v>
      </c>
    </row>
    <row r="6" spans="1:12" ht="15">
      <c r="A6" s="42">
        <f>'Нагрузка по 35-10-6 кВ'!A61</f>
        <v>40164.041666666664</v>
      </c>
      <c r="B6" s="9">
        <f>'Нагрузка по 35-10-6 кВ'!B61</f>
        <v>0.4248</v>
      </c>
      <c r="C6" s="9">
        <f>'Нагрузка по 35-10-6 кВ'!C61+$B$13+(B6^2+'Нагрузка по 35-10-6 кВ'!C61^2)*$C$13/G14^2</f>
        <v>0.7726217343187274</v>
      </c>
      <c r="D6" s="9">
        <f>'Нагрузка по 35-10-6 кВ'!D61</f>
        <v>8.9961</v>
      </c>
      <c r="E6" s="9">
        <f>'Нагрузка по 35-10-6 кВ'!E61+$B$14+(D6^2+'Нагрузка по 35-10-6 кВ'!E61^2)*$C$14/I14^2</f>
        <v>4.942885918768778</v>
      </c>
      <c r="F6" s="9">
        <f>'Нагрузка по 35-10-6 кВ'!F61</f>
        <v>10.0636</v>
      </c>
      <c r="G6" s="9">
        <f>'Нагрузка по 35-10-6 кВ'!G61+$B$15+(F6^2+'Нагрузка по 35-10-6 кВ'!G61^2)*$C$15/G21^2</f>
        <v>4.592503346526009</v>
      </c>
      <c r="H6" s="9">
        <f>'Нагрузка по 35-10-6 кВ'!H61</f>
        <v>0.91935</v>
      </c>
      <c r="I6" s="9">
        <f>'Нагрузка по 35-10-6 кВ'!I61+$B$16+(H6^2+'Нагрузка по 35-10-6 кВ'!I61^2)*$C$16/J21^2</f>
        <v>0.9512621956073812</v>
      </c>
      <c r="L6" s="32"/>
    </row>
    <row r="7" spans="1:12" ht="15">
      <c r="A7" s="42">
        <f>'Нагрузка по 35-10-6 кВ'!A62</f>
        <v>40158.2916666667</v>
      </c>
      <c r="B7" s="9">
        <f>'Нагрузка по 35-10-6 кВ'!B62</f>
        <v>1.3878</v>
      </c>
      <c r="C7" s="9">
        <f>'Нагрузка по 35-10-6 кВ'!C62+$B$13+(B7^2+'Нагрузка по 35-10-6 кВ'!C62^2)*$C$13/G15^2</f>
        <v>1.173704303888071</v>
      </c>
      <c r="D7" s="9">
        <f>'Нагрузка по 35-10-6 кВ'!D62</f>
        <v>11.255700000000001</v>
      </c>
      <c r="E7" s="9">
        <f>'Нагрузка по 35-10-6 кВ'!E62+$B$14+(D7^2+'Нагрузка по 35-10-6 кВ'!E62^2)*$C$14/I15^2</f>
        <v>5.418395510906321</v>
      </c>
      <c r="F7" s="9">
        <f>'Нагрузка по 35-10-6 кВ'!F62</f>
        <v>7.438350000000001</v>
      </c>
      <c r="G7" s="9">
        <f>'Нагрузка по 35-10-6 кВ'!G62+$B$15+(F7^2+'Нагрузка по 35-10-6 кВ'!G62^2)*$C$15/G22^2</f>
        <v>2.8909439163752872</v>
      </c>
      <c r="H7" s="9">
        <f>'Нагрузка по 35-10-6 кВ'!H62</f>
        <v>1.76805</v>
      </c>
      <c r="I7" s="9">
        <f>'Нагрузка по 35-10-6 кВ'!I62+$B$16+(H7^2+'Нагрузка по 35-10-6 кВ'!I62^2)*$C$16/J22^2</f>
        <v>0.980852236479397</v>
      </c>
      <c r="L7" s="32"/>
    </row>
    <row r="8" spans="1:12" ht="15">
      <c r="A8" s="42">
        <f>'Нагрузка по 35-10-6 кВ'!A63</f>
        <v>40155.4166666667</v>
      </c>
      <c r="B8" s="9">
        <f>'Нагрузка по 35-10-6 кВ'!B63</f>
        <v>1.1499000000000001</v>
      </c>
      <c r="C8" s="9">
        <f>'Нагрузка по 35-10-6 кВ'!C63+$B$13+(B8^2+'Нагрузка по 35-10-6 кВ'!C63^2)*$C$13/G16^2</f>
        <v>0.9634462859068922</v>
      </c>
      <c r="D8" s="9">
        <f>'Нагрузка по 35-10-6 кВ'!D63</f>
        <v>11.33955</v>
      </c>
      <c r="E8" s="9">
        <f>'Нагрузка по 35-10-6 кВ'!E63+$B$14+(D8^2+'Нагрузка по 35-10-6 кВ'!E63^2)*$C$14/I16^2</f>
        <v>5.818669157219919</v>
      </c>
      <c r="F8" s="9">
        <f>'Нагрузка по 35-10-6 кВ'!F63</f>
        <v>8.16625</v>
      </c>
      <c r="G8" s="9">
        <f>'Нагрузка по 35-10-6 кВ'!G63+$B$15+(F8^2+'Нагрузка по 35-10-6 кВ'!G63^2)*$C$15/G23^2</f>
        <v>5.896974732785475</v>
      </c>
      <c r="H8" s="9">
        <f>'Нагрузка по 35-10-6 кВ'!H63</f>
        <v>1.8522</v>
      </c>
      <c r="I8" s="9">
        <f>'Нагрузка по 35-10-6 кВ'!I63+$B$16+(H8^2+'Нагрузка по 35-10-6 кВ'!I63^2)*$C$16/J23^2</f>
        <v>0.988757922813502</v>
      </c>
      <c r="L8" s="32"/>
    </row>
    <row r="9" spans="1:12" ht="15">
      <c r="A9" s="42">
        <f>'Нагрузка по 35-10-6 кВ'!A64</f>
        <v>40147.7500000001</v>
      </c>
      <c r="B9" s="9">
        <f>'Нагрузка по 35-10-6 кВ'!B64</f>
        <v>0.7485</v>
      </c>
      <c r="C9" s="9">
        <f>'Нагрузка по 35-10-6 кВ'!C64+$B$13+(B9^2+'Нагрузка по 35-10-6 кВ'!C64^2)*$C$13/G17^2</f>
        <v>0.7638113412763929</v>
      </c>
      <c r="D9" s="9">
        <f>'Нагрузка по 35-10-6 кВ'!D64</f>
        <v>11.3785</v>
      </c>
      <c r="E9" s="9">
        <f>'Нагрузка по 35-10-6 кВ'!E64+$B$14+(D9^2+'Нагрузка по 35-10-6 кВ'!E64^2)*$C$14/I17^2</f>
        <v>4.303522026813615</v>
      </c>
      <c r="F9" s="9">
        <f>'Нагрузка по 35-10-6 кВ'!F64</f>
        <v>10.7371</v>
      </c>
      <c r="G9" s="9">
        <f>'Нагрузка по 35-10-6 кВ'!G64+$B$15+(F9^2+'Нагрузка по 35-10-6 кВ'!G64^2)*$C$15/G24^2</f>
        <v>4.29155001254391</v>
      </c>
      <c r="H9" s="9">
        <f>'Нагрузка по 35-10-6 кВ'!H64</f>
        <v>1.95345</v>
      </c>
      <c r="I9" s="9">
        <f>'Нагрузка по 35-10-6 кВ'!I64+$B$16+(H9^2+'Нагрузка по 35-10-6 кВ'!I64^2)*$C$16/J24^2</f>
        <v>0.9389488797923345</v>
      </c>
      <c r="L9" s="32"/>
    </row>
    <row r="11" spans="1:14" ht="15">
      <c r="A11" s="24" t="s">
        <v>13</v>
      </c>
      <c r="B11" s="24"/>
      <c r="C11" s="24"/>
      <c r="D11" s="24"/>
      <c r="E11" s="24" t="s">
        <v>32</v>
      </c>
      <c r="F11" s="24"/>
      <c r="G11" s="24"/>
      <c r="H11" s="24"/>
      <c r="I11" s="24"/>
      <c r="J11" s="24"/>
      <c r="K11" s="24"/>
      <c r="L11" s="24"/>
      <c r="M11" s="24"/>
      <c r="N11" s="24"/>
    </row>
    <row r="12" spans="1:11" ht="15">
      <c r="A12" s="1"/>
      <c r="B12" s="8" t="s">
        <v>14</v>
      </c>
      <c r="C12" s="4" t="s">
        <v>15</v>
      </c>
      <c r="E12" s="82" t="s">
        <v>0</v>
      </c>
      <c r="F12" s="82" t="s">
        <v>16</v>
      </c>
      <c r="G12" s="83" t="s">
        <v>27</v>
      </c>
      <c r="H12" s="83"/>
      <c r="I12" s="83" t="s">
        <v>28</v>
      </c>
      <c r="J12" s="83"/>
      <c r="K12" s="83"/>
    </row>
    <row r="13" spans="1:11" ht="15">
      <c r="A13" s="8" t="s">
        <v>11</v>
      </c>
      <c r="B13" s="25">
        <v>0.27</v>
      </c>
      <c r="C13" s="25">
        <v>122.75</v>
      </c>
      <c r="E13" s="82"/>
      <c r="F13" s="82"/>
      <c r="G13" s="28" t="s">
        <v>31</v>
      </c>
      <c r="H13" s="31" t="s">
        <v>25</v>
      </c>
      <c r="I13" s="28" t="s">
        <v>31</v>
      </c>
      <c r="J13" s="29" t="s">
        <v>25</v>
      </c>
      <c r="K13" s="29" t="s">
        <v>26</v>
      </c>
    </row>
    <row r="14" spans="1:11" ht="15">
      <c r="A14" s="8" t="s">
        <v>9</v>
      </c>
      <c r="B14" s="25">
        <v>0.248</v>
      </c>
      <c r="C14" s="25">
        <v>35.54</v>
      </c>
      <c r="E14" s="42">
        <f>A6</f>
        <v>40164.041666666664</v>
      </c>
      <c r="F14" s="26">
        <v>119</v>
      </c>
      <c r="G14" s="5">
        <f>F14</f>
        <v>119</v>
      </c>
      <c r="H14" s="27">
        <v>2</v>
      </c>
      <c r="I14" s="5">
        <f>F14</f>
        <v>119</v>
      </c>
      <c r="J14" s="27">
        <v>7</v>
      </c>
      <c r="K14" s="27">
        <v>3</v>
      </c>
    </row>
    <row r="15" spans="1:11" ht="15">
      <c r="A15" s="8" t="s">
        <v>10</v>
      </c>
      <c r="B15" s="25">
        <v>0.232</v>
      </c>
      <c r="C15" s="25">
        <v>34.04</v>
      </c>
      <c r="E15" s="42">
        <f>A7</f>
        <v>40158.2916666667</v>
      </c>
      <c r="F15" s="26">
        <v>118</v>
      </c>
      <c r="G15" s="5">
        <f>F15</f>
        <v>118</v>
      </c>
      <c r="H15" s="27">
        <v>2</v>
      </c>
      <c r="I15" s="5">
        <f>F15</f>
        <v>118</v>
      </c>
      <c r="J15" s="27">
        <v>7</v>
      </c>
      <c r="K15" s="27">
        <v>3</v>
      </c>
    </row>
    <row r="16" spans="1:11" ht="15">
      <c r="A16" s="8" t="s">
        <v>12</v>
      </c>
      <c r="B16" s="25">
        <v>0.138</v>
      </c>
      <c r="C16" s="25">
        <v>90.81</v>
      </c>
      <c r="E16" s="42">
        <f>A8</f>
        <v>40155.4166666667</v>
      </c>
      <c r="F16" s="26">
        <v>119</v>
      </c>
      <c r="G16" s="5">
        <f>F16</f>
        <v>119</v>
      </c>
      <c r="H16" s="27">
        <v>2</v>
      </c>
      <c r="I16" s="5">
        <f>F16</f>
        <v>119</v>
      </c>
      <c r="J16" s="27">
        <v>7</v>
      </c>
      <c r="K16" s="27">
        <v>3</v>
      </c>
    </row>
    <row r="17" spans="5:11" ht="15">
      <c r="E17" s="42">
        <f>A9</f>
        <v>40147.7500000001</v>
      </c>
      <c r="F17" s="26">
        <v>119</v>
      </c>
      <c r="G17" s="5">
        <f>F17</f>
        <v>119</v>
      </c>
      <c r="H17" s="27">
        <v>2</v>
      </c>
      <c r="I17" s="5">
        <f>F17</f>
        <v>119</v>
      </c>
      <c r="J17" s="27">
        <v>7</v>
      </c>
      <c r="K17" s="27">
        <v>3</v>
      </c>
    </row>
    <row r="18" spans="5:14" ht="15">
      <c r="E18" s="43"/>
      <c r="L18" s="16"/>
      <c r="M18" s="16"/>
      <c r="N18" s="16"/>
    </row>
    <row r="19" spans="1:14" ht="15">
      <c r="A19" s="33"/>
      <c r="E19" s="84" t="s">
        <v>0</v>
      </c>
      <c r="F19" s="82" t="s">
        <v>17</v>
      </c>
      <c r="G19" s="83" t="s">
        <v>29</v>
      </c>
      <c r="H19" s="83"/>
      <c r="I19" s="83"/>
      <c r="J19" s="83" t="s">
        <v>30</v>
      </c>
      <c r="K19" s="83"/>
      <c r="L19" s="24"/>
      <c r="M19" s="24"/>
      <c r="N19" s="24"/>
    </row>
    <row r="20" spans="1:11" ht="15">
      <c r="A20" s="33"/>
      <c r="E20" s="84"/>
      <c r="F20" s="82"/>
      <c r="G20" s="28" t="s">
        <v>31</v>
      </c>
      <c r="H20" s="29" t="s">
        <v>25</v>
      </c>
      <c r="I20" s="29" t="s">
        <v>26</v>
      </c>
      <c r="J20" s="28" t="s">
        <v>31</v>
      </c>
      <c r="K20" s="30" t="s">
        <v>25</v>
      </c>
    </row>
    <row r="21" spans="1:11" ht="15">
      <c r="A21" s="33"/>
      <c r="E21" s="42">
        <f>E14</f>
        <v>40164.041666666664</v>
      </c>
      <c r="F21" s="26">
        <v>119</v>
      </c>
      <c r="G21" s="5">
        <f>F21</f>
        <v>119</v>
      </c>
      <c r="H21" s="27">
        <v>8</v>
      </c>
      <c r="I21" s="27">
        <v>3</v>
      </c>
      <c r="J21" s="5">
        <f>F21</f>
        <v>119</v>
      </c>
      <c r="K21" s="27">
        <v>4</v>
      </c>
    </row>
    <row r="22" spans="5:11" ht="15">
      <c r="E22" s="42">
        <f>E15</f>
        <v>40158.2916666667</v>
      </c>
      <c r="F22" s="26">
        <v>118</v>
      </c>
      <c r="G22" s="5">
        <f>F22</f>
        <v>118</v>
      </c>
      <c r="H22" s="27">
        <v>8</v>
      </c>
      <c r="I22" s="27">
        <v>3</v>
      </c>
      <c r="J22" s="5">
        <f>F22</f>
        <v>118</v>
      </c>
      <c r="K22" s="27">
        <v>4</v>
      </c>
    </row>
    <row r="23" spans="5:11" ht="15">
      <c r="E23" s="42">
        <f>E16</f>
        <v>40155.4166666667</v>
      </c>
      <c r="F23" s="26">
        <v>119</v>
      </c>
      <c r="G23" s="5">
        <f>F23</f>
        <v>119</v>
      </c>
      <c r="H23" s="27">
        <v>8</v>
      </c>
      <c r="I23" s="27">
        <v>3</v>
      </c>
      <c r="J23" s="5">
        <f>F23</f>
        <v>119</v>
      </c>
      <c r="K23" s="27">
        <v>4</v>
      </c>
    </row>
    <row r="24" spans="2:11" ht="15">
      <c r="B24" s="2"/>
      <c r="E24" s="42">
        <f>E17</f>
        <v>40147.7500000001</v>
      </c>
      <c r="F24" s="26">
        <v>119</v>
      </c>
      <c r="G24" s="5">
        <f>F24</f>
        <v>119</v>
      </c>
      <c r="H24" s="27">
        <v>8</v>
      </c>
      <c r="I24" s="27">
        <v>3</v>
      </c>
      <c r="J24" s="5">
        <f>F24</f>
        <v>119</v>
      </c>
      <c r="K24" s="27">
        <v>4</v>
      </c>
    </row>
    <row r="25" spans="1:3" ht="15">
      <c r="A25" s="33"/>
      <c r="C25" s="2"/>
    </row>
    <row r="26" ht="15">
      <c r="A26" s="33"/>
    </row>
    <row r="27" ht="15">
      <c r="A27" s="33"/>
    </row>
  </sheetData>
  <mergeCells count="13">
    <mergeCell ref="E12:E13"/>
    <mergeCell ref="F12:F13"/>
    <mergeCell ref="G12:H12"/>
    <mergeCell ref="G19:I19"/>
    <mergeCell ref="I12:K12"/>
    <mergeCell ref="J19:K19"/>
    <mergeCell ref="E19:E20"/>
    <mergeCell ref="F19:F20"/>
    <mergeCell ref="A2:K2"/>
    <mergeCell ref="B4:C4"/>
    <mergeCell ref="D4:E4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="85" zoomScaleNormal="85" workbookViewId="0" topLeftCell="A16">
      <selection activeCell="O33" sqref="O33"/>
    </sheetView>
  </sheetViews>
  <sheetFormatPr defaultColWidth="9.140625" defaultRowHeight="15"/>
  <cols>
    <col min="1" max="1" width="9.00390625" style="43" bestFit="1" customWidth="1"/>
    <col min="13" max="13" width="10.28125" style="0" bestFit="1" customWidth="1"/>
  </cols>
  <sheetData>
    <row r="1" spans="2:14" ht="15">
      <c r="B1" s="16"/>
      <c r="C1" s="16"/>
      <c r="D1" s="16"/>
      <c r="E1" s="16"/>
      <c r="F1" s="16" t="s">
        <v>24</v>
      </c>
      <c r="G1" s="16"/>
      <c r="H1" s="16"/>
      <c r="I1" s="16"/>
      <c r="J1" s="16"/>
      <c r="K1" s="16"/>
      <c r="L1" s="16"/>
      <c r="M1" s="16"/>
      <c r="N1" s="16"/>
    </row>
    <row r="2" spans="1:14" ht="15">
      <c r="A2" s="16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9">
        <f>'Нагрузка ежечасно'!M1</f>
        <v>41808</v>
      </c>
      <c r="N2" s="56"/>
    </row>
    <row r="3" spans="1:13" ht="15">
      <c r="A3" s="44"/>
      <c r="B3" s="80" t="s">
        <v>9</v>
      </c>
      <c r="C3" s="85"/>
      <c r="D3" s="81"/>
      <c r="E3" s="82" t="s">
        <v>10</v>
      </c>
      <c r="F3" s="82"/>
      <c r="G3" s="80"/>
      <c r="H3" s="15"/>
      <c r="I3" s="14"/>
      <c r="J3" s="14"/>
      <c r="K3" s="14"/>
      <c r="L3" s="14"/>
      <c r="M3" s="14"/>
    </row>
    <row r="4" spans="1:14" ht="15">
      <c r="A4" s="41" t="s">
        <v>0</v>
      </c>
      <c r="B4" s="8" t="s">
        <v>1</v>
      </c>
      <c r="C4" s="8" t="s">
        <v>7</v>
      </c>
      <c r="D4" s="8" t="s">
        <v>8</v>
      </c>
      <c r="E4" s="8" t="s">
        <v>1</v>
      </c>
      <c r="F4" s="8" t="s">
        <v>7</v>
      </c>
      <c r="G4" s="17" t="s">
        <v>8</v>
      </c>
      <c r="H4" s="18"/>
      <c r="I4" s="11"/>
      <c r="J4" s="12"/>
      <c r="K4" s="11"/>
      <c r="L4" s="11"/>
      <c r="M4" s="12"/>
      <c r="N4" s="3"/>
    </row>
    <row r="5" spans="1:14" ht="15">
      <c r="A5" s="42">
        <f>'Нагрузка ежечасно'!A5</f>
        <v>40164.041666666664</v>
      </c>
      <c r="B5" s="9">
        <f>C5*1000/(Напряжение!D11*SQRT(3))</f>
        <v>116.91062203268245</v>
      </c>
      <c r="C5" s="9">
        <f>'[2]Ведомость'!G10/1000</f>
        <v>7.5936</v>
      </c>
      <c r="D5" s="9">
        <f>'[2]Ведомость'!H10/1000</f>
        <v>3.97425</v>
      </c>
      <c r="E5" s="9">
        <f>F5*1000/(Напряжение!F11*SQRT(3))</f>
        <v>134.6227770746583</v>
      </c>
      <c r="F5" s="9">
        <f>'[2]Ведомость'!K10/1000</f>
        <v>8.8326</v>
      </c>
      <c r="G5" s="9">
        <f>'[2]Ведомость'!L10/1000</f>
        <v>3.0366000000000004</v>
      </c>
      <c r="H5" s="19"/>
      <c r="I5" s="13"/>
      <c r="J5" s="13"/>
      <c r="K5" s="13"/>
      <c r="L5" s="13"/>
      <c r="M5" s="13"/>
      <c r="N5" s="6"/>
    </row>
    <row r="6" spans="1:14" ht="15">
      <c r="A6" s="42">
        <f>'Нагрузка ежечасно'!A6</f>
        <v>40163.083333333336</v>
      </c>
      <c r="B6" s="9">
        <f>C6*1000/(Напряжение!D12*SQRT(3))</f>
        <v>129.55382076427267</v>
      </c>
      <c r="C6" s="9">
        <f>'[2]Ведомость'!G11/1000</f>
        <v>8.496599999999999</v>
      </c>
      <c r="D6" s="9">
        <f>'[2]Ведомость'!H11/1000</f>
        <v>3.99105</v>
      </c>
      <c r="E6" s="9">
        <f>F6*1000/(Напряжение!F12*SQRT(3))</f>
        <v>128.94113010355466</v>
      </c>
      <c r="F6" s="9">
        <f>'[2]Ведомость'!K11/1000</f>
        <v>8.563799999999999</v>
      </c>
      <c r="G6" s="9">
        <f>'[2]Ведомость'!L11/1000</f>
        <v>2.1860999999999997</v>
      </c>
      <c r="H6" s="19"/>
      <c r="I6" s="13"/>
      <c r="J6" s="13"/>
      <c r="K6" s="13"/>
      <c r="L6" s="13"/>
      <c r="M6" s="13"/>
      <c r="N6" s="6"/>
    </row>
    <row r="7" spans="1:14" ht="15">
      <c r="A7" s="42">
        <f>'Нагрузка ежечасно'!A7</f>
        <v>40162.125</v>
      </c>
      <c r="B7" s="9">
        <f>C7*1000/(Напряжение!D13*SQRT(3))</f>
        <v>135.79496267117239</v>
      </c>
      <c r="C7" s="9">
        <f>'[2]Ведомость'!G12/1000</f>
        <v>8.85045</v>
      </c>
      <c r="D7" s="9">
        <f>'[2]Ведомость'!H12/1000</f>
        <v>3.6855</v>
      </c>
      <c r="E7" s="9">
        <f>F7*1000/(Напряжение!F13*SQRT(3))</f>
        <v>129.76191481452022</v>
      </c>
      <c r="F7" s="9">
        <f>'[2]Ведомость'!K12/1000</f>
        <v>8.63625</v>
      </c>
      <c r="G7" s="9">
        <f>'[2]Ведомость'!L12/1000</f>
        <v>2.2302</v>
      </c>
      <c r="H7" s="19"/>
      <c r="I7" s="13"/>
      <c r="J7" s="13"/>
      <c r="K7" s="13"/>
      <c r="L7" s="13"/>
      <c r="M7" s="13"/>
      <c r="N7" s="6"/>
    </row>
    <row r="8" spans="1:14" ht="15">
      <c r="A8" s="42">
        <f>'Нагрузка ежечасно'!A8</f>
        <v>40161.1666666667</v>
      </c>
      <c r="B8" s="9">
        <f>C8*1000/(Напряжение!D14*SQRT(3))</f>
        <v>120.22152797630768</v>
      </c>
      <c r="C8" s="9">
        <f>'[2]Ведомость'!G13/1000</f>
        <v>7.87605</v>
      </c>
      <c r="D8" s="9">
        <f>'[2]Ведомость'!H13/1000</f>
        <v>4.28295</v>
      </c>
      <c r="E8" s="9">
        <f>F8*1000/(Напряжение!F14*SQRT(3))</f>
        <v>107.96411926290001</v>
      </c>
      <c r="F8" s="9">
        <f>'[2]Ведомость'!K13/1000</f>
        <v>7.20615</v>
      </c>
      <c r="G8" s="9">
        <f>'[2]Ведомость'!L13/1000</f>
        <v>1.6842</v>
      </c>
      <c r="H8" s="19"/>
      <c r="I8" s="13"/>
      <c r="J8" s="13"/>
      <c r="K8" s="13"/>
      <c r="L8" s="13"/>
      <c r="M8" s="13"/>
      <c r="N8" s="6"/>
    </row>
    <row r="9" spans="1:14" ht="15">
      <c r="A9" s="42">
        <f>'Нагрузка ежечасно'!A9</f>
        <v>40160.2083333334</v>
      </c>
      <c r="B9" s="9">
        <f>C9*1000/(Напряжение!D15*SQRT(3))</f>
        <v>75.86668618829646</v>
      </c>
      <c r="C9" s="9">
        <f>'[2]Ведомость'!G14/1000</f>
        <v>4.94025</v>
      </c>
      <c r="D9" s="9">
        <f>'[2]Ведомость'!H14/1000</f>
        <v>3.8598000000000003</v>
      </c>
      <c r="E9" s="9">
        <f>F9*1000/(Напряжение!F15*SQRT(3))</f>
        <v>65.95865656425934</v>
      </c>
      <c r="F9" s="9">
        <f>'[2]Ведомость'!K14/1000</f>
        <v>4.376399999999999</v>
      </c>
      <c r="G9" s="9">
        <f>'[2]Ведомость'!L14/1000</f>
        <v>2.2008</v>
      </c>
      <c r="H9" s="19"/>
      <c r="I9" s="13"/>
      <c r="J9" s="13"/>
      <c r="K9" s="13"/>
      <c r="L9" s="13"/>
      <c r="M9" s="13"/>
      <c r="N9" s="6"/>
    </row>
    <row r="10" spans="1:14" ht="15">
      <c r="A10" s="42">
        <f>'Нагрузка ежечасно'!A10</f>
        <v>40159.25</v>
      </c>
      <c r="B10" s="9">
        <f>C10*1000/(Напряжение!D16*SQRT(3))</f>
        <v>114.10684193384343</v>
      </c>
      <c r="C10" s="9">
        <f>'[2]Ведомость'!G15/1000</f>
        <v>7.440300000000001</v>
      </c>
      <c r="D10" s="9">
        <f>'[2]Ведомость'!H15/1000</f>
        <v>4.322850000000001</v>
      </c>
      <c r="E10" s="9">
        <f>F10*1000/(Напряжение!F16*SQRT(3))</f>
        <v>92.69403072154066</v>
      </c>
      <c r="F10" s="9">
        <f>'[2]Ведомость'!K15/1000</f>
        <v>6.14775</v>
      </c>
      <c r="G10" s="9">
        <f>'[2]Ведомость'!L15/1000</f>
        <v>1.1004</v>
      </c>
      <c r="H10" s="19"/>
      <c r="I10" s="13"/>
      <c r="J10" s="13"/>
      <c r="K10" s="13"/>
      <c r="L10" s="13"/>
      <c r="M10" s="13"/>
      <c r="N10" s="6"/>
    </row>
    <row r="11" spans="1:14" ht="15">
      <c r="A11" s="42">
        <f>'Нагрузка ежечасно'!A11</f>
        <v>40158.2916666667</v>
      </c>
      <c r="B11" s="9">
        <f>C11*1000/(Напряжение!D17*SQRT(3))</f>
        <v>147.21301565071096</v>
      </c>
      <c r="C11" s="9">
        <f>'[2]Ведомость'!G16/1000</f>
        <v>9.569700000000001</v>
      </c>
      <c r="D11" s="9">
        <f>'[2]Ведомость'!H16/1000</f>
        <v>4.2525</v>
      </c>
      <c r="E11" s="9">
        <f>F11*1000/(Напряжение!F17*SQRT(3))</f>
        <v>104.8060336030362</v>
      </c>
      <c r="F11" s="9">
        <f>'[2]Ведомость'!K16/1000</f>
        <v>6.947850000000001</v>
      </c>
      <c r="G11" s="9">
        <f>'[2]Ведомость'!L16/1000</f>
        <v>2.0433</v>
      </c>
      <c r="H11" s="19"/>
      <c r="I11" s="13"/>
      <c r="J11" s="13"/>
      <c r="K11" s="13"/>
      <c r="L11" s="13"/>
      <c r="M11" s="13"/>
      <c r="N11" s="6"/>
    </row>
    <row r="12" spans="1:14" ht="15">
      <c r="A12" s="42">
        <f>'Нагрузка ежечасно'!A12</f>
        <v>40157.3333333334</v>
      </c>
      <c r="B12" s="9">
        <f>C12*1000/(Напряжение!D18*SQRT(3))</f>
        <v>158.90092464770478</v>
      </c>
      <c r="C12" s="9">
        <f>'[2]Ведомость'!G17/1000</f>
        <v>10.245899999999999</v>
      </c>
      <c r="D12" s="9">
        <f>'[2]Ведомость'!H17/1000</f>
        <v>3.9385499999999998</v>
      </c>
      <c r="E12" s="9">
        <f>F12*1000/(Напряжение!F18*SQRT(3))</f>
        <v>98.2736283679432</v>
      </c>
      <c r="F12" s="9">
        <f>'[2]Ведомость'!K17/1000</f>
        <v>6.507899999999999</v>
      </c>
      <c r="G12" s="9">
        <f>'[2]Ведомость'!L17/1000</f>
        <v>4.1181</v>
      </c>
      <c r="H12" s="19"/>
      <c r="I12" s="13"/>
      <c r="J12" s="13"/>
      <c r="K12" s="13"/>
      <c r="L12" s="13"/>
      <c r="M12" s="13"/>
      <c r="N12" s="6"/>
    </row>
    <row r="13" spans="1:14" ht="14.25" customHeight="1">
      <c r="A13" s="42">
        <f>'Нагрузка ежечасно'!A13</f>
        <v>40156.375</v>
      </c>
      <c r="B13" s="9">
        <f>C13*1000/(Напряжение!D19*SQRT(3))</f>
        <v>151.03635950566434</v>
      </c>
      <c r="C13" s="9">
        <f>'[2]Ведомость'!G18/1000</f>
        <v>9.73875</v>
      </c>
      <c r="D13" s="9">
        <f>'[2]Ведомость'!H18/1000</f>
        <v>3.8734499999999996</v>
      </c>
      <c r="E13" s="9">
        <f>F13*1000/(Напряжение!F19*SQRT(3))</f>
        <v>96.72014545804551</v>
      </c>
      <c r="F13" s="9">
        <f>'[2]Ведомость'!K18/1000</f>
        <v>6.3588</v>
      </c>
      <c r="G13" s="9">
        <f>'[2]Ведомость'!L18/1000</f>
        <v>3.95955</v>
      </c>
      <c r="H13" s="19"/>
      <c r="I13" s="13"/>
      <c r="J13" s="13"/>
      <c r="K13" s="13"/>
      <c r="L13" s="13"/>
      <c r="M13" s="13"/>
      <c r="N13" s="6"/>
    </row>
    <row r="14" spans="1:14" ht="15">
      <c r="A14" s="42">
        <f>'Нагрузка ежечасно'!A14</f>
        <v>40155.4166666667</v>
      </c>
      <c r="B14" s="9">
        <f>C14*1000/(Напряжение!D20*SQRT(3))</f>
        <v>147.2107256594285</v>
      </c>
      <c r="C14" s="9">
        <f>'[2]Ведомость'!G19/1000</f>
        <v>9.556049999999999</v>
      </c>
      <c r="D14" s="9">
        <f>'[2]Ведомость'!H19/1000</f>
        <v>4.580100000000001</v>
      </c>
      <c r="E14" s="9">
        <f>F14*1000/(Напряжение!F20*SQRT(3))</f>
        <v>116.19591701829846</v>
      </c>
      <c r="F14" s="9">
        <f>'[2]Ведомость'!K19/1000</f>
        <v>7.65975</v>
      </c>
      <c r="G14" s="9">
        <f>'[2]Ведомость'!L19/1000</f>
        <v>5.012700000000001</v>
      </c>
      <c r="H14" s="19"/>
      <c r="I14" s="13"/>
      <c r="J14" s="13"/>
      <c r="K14" s="13"/>
      <c r="L14" s="13"/>
      <c r="M14" s="13"/>
      <c r="N14" s="6"/>
    </row>
    <row r="15" spans="1:14" ht="15">
      <c r="A15" s="42">
        <f>'Нагрузка ежечасно'!A15</f>
        <v>40154.4583333334</v>
      </c>
      <c r="B15" s="9">
        <f>C15*1000/(Напряжение!D21*SQRT(3))</f>
        <v>137.04795662388065</v>
      </c>
      <c r="C15" s="9">
        <f>'[2]Ведомость'!G20/1000</f>
        <v>8.9019</v>
      </c>
      <c r="D15" s="9">
        <f>'[2]Ведомость'!H20/1000</f>
        <v>4.37325</v>
      </c>
      <c r="E15" s="9">
        <f>F15*1000/(Напряжение!F21*SQRT(3))</f>
        <v>117.90650087635089</v>
      </c>
      <c r="F15" s="9">
        <f>'[2]Ведомость'!K20/1000</f>
        <v>7.760549999999999</v>
      </c>
      <c r="G15" s="9">
        <f>'[2]Ведомость'!L20/1000</f>
        <v>4.965450000000001</v>
      </c>
      <c r="H15" s="19"/>
      <c r="I15" s="13"/>
      <c r="J15" s="13"/>
      <c r="K15" s="13"/>
      <c r="L15" s="13"/>
      <c r="M15" s="13"/>
      <c r="N15" s="6"/>
    </row>
    <row r="16" spans="1:14" ht="15">
      <c r="A16" s="42">
        <f>'Нагрузка ежечасно'!A16</f>
        <v>40153.5000000001</v>
      </c>
      <c r="B16" s="9">
        <f>C16*1000/(Напряжение!D22*SQRT(3))</f>
        <v>142.25317497304803</v>
      </c>
      <c r="C16" s="9">
        <f>'[2]Ведомость'!G21/1000</f>
        <v>9.222150000000001</v>
      </c>
      <c r="D16" s="9">
        <f>'[2]Ведомость'!H21/1000</f>
        <v>4.605300000000001</v>
      </c>
      <c r="E16" s="9">
        <f>F16*1000/(Напряжение!F22*SQRT(3))</f>
        <v>139.5023976903135</v>
      </c>
      <c r="F16" s="9">
        <f>'[2]Ведомость'!K21/1000</f>
        <v>9.149700000000001</v>
      </c>
      <c r="G16" s="9">
        <f>'[2]Ведомость'!L21/1000</f>
        <v>5.99865</v>
      </c>
      <c r="H16" s="19"/>
      <c r="I16" s="13"/>
      <c r="J16" s="13"/>
      <c r="K16" s="13"/>
      <c r="L16" s="13"/>
      <c r="M16" s="13"/>
      <c r="N16" s="6"/>
    </row>
    <row r="17" spans="1:14" ht="15">
      <c r="A17" s="42">
        <f>'Нагрузка ежечасно'!A17</f>
        <v>40152.5416666667</v>
      </c>
      <c r="B17" s="9">
        <f>C17*1000/(Напряжение!D23*SQRT(3))</f>
        <v>131.65847730836492</v>
      </c>
      <c r="C17" s="9">
        <f>'[2]Ведомость'!G22/1000</f>
        <v>8.5365</v>
      </c>
      <c r="D17" s="9">
        <f>'[2]Ведомость'!H22/1000</f>
        <v>4.8447000000000005</v>
      </c>
      <c r="E17" s="9">
        <f>F17*1000/(Напряжение!F23*SQRT(3))</f>
        <v>137.62917038511236</v>
      </c>
      <c r="F17" s="9">
        <f>'[2]Ведомость'!K22/1000</f>
        <v>9.041549999999999</v>
      </c>
      <c r="G17" s="9">
        <f>'[2]Ведомость'!L22/1000</f>
        <v>5.55555</v>
      </c>
      <c r="H17" s="19"/>
      <c r="I17" s="13"/>
      <c r="J17" s="13"/>
      <c r="K17" s="13"/>
      <c r="L17" s="13"/>
      <c r="M17" s="13"/>
      <c r="N17" s="6"/>
    </row>
    <row r="18" spans="1:14" ht="15">
      <c r="A18" s="42">
        <f>'Нагрузка ежечасно'!A18</f>
        <v>40151.5833333334</v>
      </c>
      <c r="B18" s="9">
        <f>C18*1000/(Напряжение!D24*SQRT(3))</f>
        <v>136.5410636530918</v>
      </c>
      <c r="C18" s="9">
        <f>'[2]Ведомость'!G23/1000</f>
        <v>8.828400000000002</v>
      </c>
      <c r="D18" s="9">
        <f>'[2]Ведомость'!H23/1000</f>
        <v>4.25985</v>
      </c>
      <c r="E18" s="9">
        <f>F18*1000/(Напряжение!F24*SQRT(3))</f>
        <v>119.36986926233713</v>
      </c>
      <c r="F18" s="9">
        <f>'[2]Ведомость'!K23/1000</f>
        <v>7.79835</v>
      </c>
      <c r="G18" s="9">
        <f>'[2]Ведомость'!L23/1000</f>
        <v>3.81885</v>
      </c>
      <c r="H18" s="19"/>
      <c r="I18" s="13"/>
      <c r="J18" s="13"/>
      <c r="K18" s="13"/>
      <c r="L18" s="13"/>
      <c r="M18" s="13"/>
      <c r="N18" s="6"/>
    </row>
    <row r="19" spans="1:14" ht="15">
      <c r="A19" s="42">
        <f>'Нагрузка ежечасно'!A19</f>
        <v>40150.6250000001</v>
      </c>
      <c r="B19" s="9">
        <f>C19*1000/(Напряжение!D25*SQRT(3))</f>
        <v>130.08431159912004</v>
      </c>
      <c r="C19" s="9">
        <f>'[2]Ведомость'!G24/1000</f>
        <v>8.42835</v>
      </c>
      <c r="D19" s="9">
        <f>'[2]Ведомость'!H24/1000</f>
        <v>4.417350000000001</v>
      </c>
      <c r="E19" s="9">
        <f>F19*1000/(Напряжение!F25*SQRT(3))</f>
        <v>126.20572444490358</v>
      </c>
      <c r="F19" s="9">
        <f>'[2]Ведомость'!K24/1000</f>
        <v>8.28765</v>
      </c>
      <c r="G19" s="9">
        <f>'[2]Ведомость'!L24/1000</f>
        <v>2.73105</v>
      </c>
      <c r="H19" s="19"/>
      <c r="I19" s="13"/>
      <c r="J19" s="13"/>
      <c r="K19" s="13"/>
      <c r="L19" s="13"/>
      <c r="M19" s="13"/>
      <c r="N19" s="6"/>
    </row>
    <row r="20" spans="1:14" ht="15">
      <c r="A20" s="42">
        <f>'Нагрузка ежечасно'!A20</f>
        <v>40149.6666666667</v>
      </c>
      <c r="B20" s="9">
        <f>C20*1000/(Напряжение!D26*SQRT(3))</f>
        <v>118.35947244138251</v>
      </c>
      <c r="C20" s="9">
        <f>'[2]Ведомость'!G25/1000</f>
        <v>7.6923</v>
      </c>
      <c r="D20" s="9">
        <f>'[2]Ведомость'!H25/1000</f>
        <v>5.04315</v>
      </c>
      <c r="E20" s="9">
        <f>F20*1000/(Напряжение!F26*SQRT(3))</f>
        <v>83.49171747103544</v>
      </c>
      <c r="F20" s="9">
        <f>'[2]Ведомость'!K25/1000</f>
        <v>5.499899999999999</v>
      </c>
      <c r="G20" s="9">
        <f>'[2]Ведомость'!L25/1000</f>
        <v>2.9505</v>
      </c>
      <c r="H20" s="19"/>
      <c r="I20" s="13"/>
      <c r="J20" s="13"/>
      <c r="K20" s="13"/>
      <c r="L20" s="13"/>
      <c r="M20" s="13"/>
      <c r="N20" s="6"/>
    </row>
    <row r="21" spans="1:14" ht="15">
      <c r="A21" s="42">
        <f>'Нагрузка ежечасно'!A21</f>
        <v>40148.7083333334</v>
      </c>
      <c r="B21" s="9">
        <f>C21*1000/(Напряжение!D27*SQRT(3))</f>
        <v>103.35952830800417</v>
      </c>
      <c r="C21" s="9">
        <f>'[2]Ведомость'!G26/1000</f>
        <v>6.7074</v>
      </c>
      <c r="D21" s="9">
        <f>'[2]Ведомость'!H26/1000</f>
        <v>4.5055499999999995</v>
      </c>
      <c r="E21" s="9">
        <f>F21*1000/(Напряжение!F27*SQRT(3))</f>
        <v>59.30416926722118</v>
      </c>
      <c r="F21" s="9">
        <f>'[2]Ведомость'!K26/1000</f>
        <v>3.9101999999999997</v>
      </c>
      <c r="G21" s="9">
        <f>'[2]Ведомость'!L26/1000</f>
        <v>2.7205500000000002</v>
      </c>
      <c r="H21" s="19"/>
      <c r="I21" s="13"/>
      <c r="J21" s="13"/>
      <c r="K21" s="13"/>
      <c r="L21" s="13"/>
      <c r="M21" s="13"/>
      <c r="N21" s="6"/>
    </row>
    <row r="22" spans="1:14" ht="15">
      <c r="A22" s="42">
        <f>'Нагрузка ежечасно'!A22</f>
        <v>40147.7500000001</v>
      </c>
      <c r="B22" s="9">
        <f>C22*1000/(Напряжение!D28*SQRT(3))</f>
        <v>151.51915141152344</v>
      </c>
      <c r="C22" s="9">
        <f>'[2]Ведомость'!G27/1000</f>
        <v>9.849</v>
      </c>
      <c r="D22" s="9">
        <f>'[2]Ведомость'!H27/1000</f>
        <v>3.2718000000000003</v>
      </c>
      <c r="E22" s="9">
        <f>F22*1000/(Напряжение!F28*SQRT(3))</f>
        <v>122.60881320192394</v>
      </c>
      <c r="F22" s="9">
        <f>'[2]Ведомость'!K27/1000</f>
        <v>8.0976</v>
      </c>
      <c r="G22" s="9">
        <f>'[2]Ведомость'!L27/1000</f>
        <v>2.55465</v>
      </c>
      <c r="H22" s="19"/>
      <c r="I22" s="13"/>
      <c r="J22" s="13"/>
      <c r="K22" s="13"/>
      <c r="L22" s="13"/>
      <c r="M22" s="13"/>
      <c r="N22" s="6"/>
    </row>
    <row r="23" spans="1:14" ht="15">
      <c r="A23" s="42">
        <f>'Нагрузка ежечасно'!A23</f>
        <v>40146.7916666668</v>
      </c>
      <c r="B23" s="9">
        <f>C23*1000/(Напряжение!D29*SQRT(3))</f>
        <v>154.96712276257583</v>
      </c>
      <c r="C23" s="9">
        <f>'[2]Ведомость'!G28/1000</f>
        <v>10.09155</v>
      </c>
      <c r="D23" s="9">
        <f>'[2]Ведомость'!H28/1000</f>
        <v>3.1227</v>
      </c>
      <c r="E23" s="9">
        <f>F23*1000/(Напряжение!F29*SQRT(3))</f>
        <v>123.15810181365893</v>
      </c>
      <c r="F23" s="9">
        <f>'[2]Ведомость'!K28/1000</f>
        <v>8.15115</v>
      </c>
      <c r="G23" s="9">
        <f>'[2]Ведомость'!L28/1000</f>
        <v>2.2974</v>
      </c>
      <c r="H23" s="19"/>
      <c r="I23" s="13"/>
      <c r="J23" s="13"/>
      <c r="K23" s="13"/>
      <c r="L23" s="13"/>
      <c r="M23" s="13"/>
      <c r="N23" s="6"/>
    </row>
    <row r="24" spans="1:14" ht="15">
      <c r="A24" s="42">
        <f>'Нагрузка ежечасно'!A24</f>
        <v>40145.8333333334</v>
      </c>
      <c r="B24" s="9">
        <f>C24*1000/(Напряжение!D30*SQRT(3))</f>
        <v>139.58176862369712</v>
      </c>
      <c r="C24" s="9">
        <f>'[2]Ведомость'!G29/1000</f>
        <v>9.106650000000002</v>
      </c>
      <c r="D24" s="9">
        <f>'[2]Ведомость'!H29/1000</f>
        <v>2.87595</v>
      </c>
      <c r="E24" s="9">
        <f>F24*1000/(Напряжение!F30*SQRT(3))</f>
        <v>114.51929224281142</v>
      </c>
      <c r="F24" s="9">
        <f>'[2]Ведомость'!K29/1000</f>
        <v>7.5684</v>
      </c>
      <c r="G24" s="9">
        <f>'[2]Ведомость'!L29/1000</f>
        <v>2.9673000000000003</v>
      </c>
      <c r="H24" s="19"/>
      <c r="I24" s="13"/>
      <c r="J24" s="13"/>
      <c r="K24" s="13"/>
      <c r="L24" s="13"/>
      <c r="M24" s="13"/>
      <c r="N24" s="6"/>
    </row>
    <row r="25" spans="1:14" ht="15">
      <c r="A25" s="42">
        <f>'Нагрузка ежечасно'!A25</f>
        <v>40144.8750000001</v>
      </c>
      <c r="B25" s="9">
        <f>C25*1000/(Напряжение!D31*SQRT(3))</f>
        <v>153.97516877583283</v>
      </c>
      <c r="C25" s="9">
        <f>'[2]Ведомость'!G30/1000</f>
        <v>10.04955</v>
      </c>
      <c r="D25" s="9">
        <f>'[2]Ведомость'!H30/1000</f>
        <v>3.4513499999999997</v>
      </c>
      <c r="E25" s="9">
        <f>F25*1000/(Напряжение!F31*SQRT(3))</f>
        <v>120.65689986332008</v>
      </c>
      <c r="F25" s="9">
        <f>'[2]Ведомость'!K30/1000</f>
        <v>7.983149999999999</v>
      </c>
      <c r="G25" s="9">
        <f>'[2]Ведомость'!L30/1000</f>
        <v>3.27285</v>
      </c>
      <c r="H25" s="19"/>
      <c r="I25" s="13"/>
      <c r="J25" s="13"/>
      <c r="K25" s="13"/>
      <c r="L25" s="13"/>
      <c r="M25" s="13"/>
      <c r="N25" s="6"/>
    </row>
    <row r="26" spans="1:14" ht="15">
      <c r="A26" s="42">
        <f>'Нагрузка ежечасно'!A26</f>
        <v>40143.9166666668</v>
      </c>
      <c r="B26" s="9">
        <f>C26*1000/(Напряжение!D32*SQRT(3))</f>
        <v>156.27433512734646</v>
      </c>
      <c r="C26" s="9">
        <f>'[2]Ведомость'!G31/1000</f>
        <v>10.196549999999998</v>
      </c>
      <c r="D26" s="9">
        <f>'[2]Ведомость'!H31/1000</f>
        <v>3.4356000000000004</v>
      </c>
      <c r="E26" s="9">
        <f>F26*1000/(Напряжение!F32*SQRT(3))</f>
        <v>107.49771756079889</v>
      </c>
      <c r="F26" s="9">
        <f>'[2]Ведомость'!K31/1000</f>
        <v>7.112700000000001</v>
      </c>
      <c r="G26" s="9">
        <f>'[2]Ведомость'!L31/1000</f>
        <v>2.21025</v>
      </c>
      <c r="H26" s="19"/>
      <c r="I26" s="13"/>
      <c r="J26" s="13"/>
      <c r="K26" s="13"/>
      <c r="L26" s="13"/>
      <c r="M26" s="13"/>
      <c r="N26" s="6"/>
    </row>
    <row r="27" spans="1:14" ht="15">
      <c r="A27" s="42">
        <f>'Нагрузка ежечасно'!A27</f>
        <v>40142.9583333334</v>
      </c>
      <c r="B27" s="9">
        <f>C27*1000/(Напряжение!D33*SQRT(3))</f>
        <v>142.02681368861212</v>
      </c>
      <c r="C27" s="9">
        <f>'[2]Ведомость'!G32/1000</f>
        <v>9.264149999999999</v>
      </c>
      <c r="D27" s="9">
        <f>'[2]Ведомость'!H32/1000</f>
        <v>3.0649499999999996</v>
      </c>
      <c r="E27" s="9">
        <f>F27*1000/(Напряжение!F33*SQRT(3))</f>
        <v>110.6364711889517</v>
      </c>
      <c r="F27" s="9">
        <f>'[2]Ведомость'!K32/1000</f>
        <v>7.320600000000001</v>
      </c>
      <c r="G27" s="9">
        <f>'[2]Ведомость'!L32/1000</f>
        <v>2.6313</v>
      </c>
      <c r="H27" s="19"/>
      <c r="I27" s="13"/>
      <c r="J27" s="13"/>
      <c r="K27" s="13"/>
      <c r="L27" s="13"/>
      <c r="M27" s="13"/>
      <c r="N27" s="6"/>
    </row>
    <row r="28" spans="1:14" ht="15" customHeight="1">
      <c r="A28" s="42">
        <f>'Нагрузка ежечасно'!A28</f>
        <v>40142.0000000001</v>
      </c>
      <c r="B28" s="9">
        <f>C28*1000/(Напряжение!D34*SQRT(3))</f>
        <v>136.43370381517505</v>
      </c>
      <c r="C28" s="9">
        <f>'[2]Ведомость'!G33/1000</f>
        <v>8.89665</v>
      </c>
      <c r="D28" s="9">
        <f>'[2]Ведомость'!H33/1000</f>
        <v>3.77055</v>
      </c>
      <c r="E28" s="9">
        <f>F28*1000/(Напряжение!F34*SQRT(3))</f>
        <v>116.47263200688785</v>
      </c>
      <c r="F28" s="9">
        <f>'[2]Ведомость'!K33/1000</f>
        <v>7.707</v>
      </c>
      <c r="G28" s="9">
        <f>'[2]Ведомость'!L33/1000</f>
        <v>2.6155500000000003</v>
      </c>
      <c r="H28" s="19"/>
      <c r="I28" s="13"/>
      <c r="J28" s="13"/>
      <c r="K28" s="13"/>
      <c r="L28" s="13"/>
      <c r="M28" s="13"/>
      <c r="N28" s="6"/>
    </row>
    <row r="29" spans="1:14" ht="106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">
      <c r="A30" s="16" t="s">
        <v>36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1:14" ht="15">
      <c r="A31" s="44"/>
      <c r="B31" s="80" t="s">
        <v>11</v>
      </c>
      <c r="C31" s="85"/>
      <c r="D31" s="81"/>
      <c r="E31" s="82" t="s">
        <v>9</v>
      </c>
      <c r="F31" s="82"/>
      <c r="G31" s="80"/>
      <c r="H31" s="80" t="s">
        <v>10</v>
      </c>
      <c r="I31" s="85"/>
      <c r="J31" s="81"/>
      <c r="K31" s="82" t="s">
        <v>12</v>
      </c>
      <c r="L31" s="82"/>
      <c r="M31" s="80"/>
      <c r="N31" s="21"/>
    </row>
    <row r="32" spans="1:14" ht="15">
      <c r="A32" s="41" t="s">
        <v>0</v>
      </c>
      <c r="B32" s="8" t="s">
        <v>1</v>
      </c>
      <c r="C32" s="8" t="s">
        <v>7</v>
      </c>
      <c r="D32" s="8" t="s">
        <v>8</v>
      </c>
      <c r="E32" s="8" t="s">
        <v>1</v>
      </c>
      <c r="F32" s="8" t="s">
        <v>7</v>
      </c>
      <c r="G32" s="17" t="s">
        <v>8</v>
      </c>
      <c r="H32" s="8" t="s">
        <v>1</v>
      </c>
      <c r="I32" s="8" t="s">
        <v>7</v>
      </c>
      <c r="J32" s="8" t="s">
        <v>8</v>
      </c>
      <c r="K32" s="8" t="s">
        <v>1</v>
      </c>
      <c r="L32" s="8" t="s">
        <v>7</v>
      </c>
      <c r="M32" s="17" t="s">
        <v>8</v>
      </c>
      <c r="N32" s="22"/>
    </row>
    <row r="33" spans="1:14" ht="15">
      <c r="A33" s="42">
        <f aca="true" t="shared" si="0" ref="A33:A56">A5</f>
        <v>40164.041666666664</v>
      </c>
      <c r="B33" s="9">
        <f>C33/(Напряжение!B11*SQRT(3))*1000</f>
        <v>36.74314569072444</v>
      </c>
      <c r="C33" s="9">
        <f>'[2]Ведомость'!C10/1000</f>
        <v>0.4248</v>
      </c>
      <c r="D33" s="9">
        <f>'[2]Ведомость'!D10/1000</f>
        <v>0.49889999999999995</v>
      </c>
      <c r="E33" s="9">
        <f>F33/(Напряжение!C11*SQRT(3))*1000</f>
        <v>76.45977659679906</v>
      </c>
      <c r="F33" s="9">
        <f>'[2]Ведомость'!E10/1000</f>
        <v>1.4025</v>
      </c>
      <c r="G33" s="9">
        <f>'[2]Ведомость'!F10/1000</f>
        <v>0.468</v>
      </c>
      <c r="H33" s="9">
        <f>I33/(Напряжение!E11*SQRT(3))*1000</f>
        <v>65.00474201936098</v>
      </c>
      <c r="I33" s="9">
        <f>'[2]Ведомость'!I10/1000</f>
        <v>1.231</v>
      </c>
      <c r="J33" s="9">
        <f>'[2]Ведомость'!J10/1000</f>
        <v>1.0405</v>
      </c>
      <c r="K33" s="9">
        <f>L33/(Напряжение!G11*SQRT(3))*1000</f>
        <v>79.43648010722522</v>
      </c>
      <c r="L33" s="9">
        <f>'[2]Ведомость'!M10/1000</f>
        <v>0.91935</v>
      </c>
      <c r="M33" s="9">
        <f>'[2]Ведомость'!N10/1000</f>
        <v>0.8037000000000001</v>
      </c>
      <c r="N33" s="23"/>
    </row>
    <row r="34" spans="1:14" ht="15">
      <c r="A34" s="42">
        <f t="shared" si="0"/>
        <v>40163.083333333336</v>
      </c>
      <c r="B34" s="9">
        <f>C34/(Напряжение!B12*SQRT(3))*1000</f>
        <v>37.35489980410064</v>
      </c>
      <c r="C34" s="9">
        <f>'[2]Ведомость'!C11/1000</f>
        <v>0.43229999999999996</v>
      </c>
      <c r="D34" s="9">
        <f>'[2]Ведомость'!D11/1000</f>
        <v>0.4824</v>
      </c>
      <c r="E34" s="9">
        <f>F34/(Напряжение!C12*SQRT(3))*1000</f>
        <v>75.93950473572194</v>
      </c>
      <c r="F34" s="9">
        <f>'[2]Ведомость'!E11/1000</f>
        <v>1.4125</v>
      </c>
      <c r="G34" s="9">
        <f>'[2]Ведомость'!F11/1000</f>
        <v>0.4565</v>
      </c>
      <c r="H34" s="9">
        <f>I34/(Напряжение!E12*SQRT(3))*1000</f>
        <v>70.44181231511008</v>
      </c>
      <c r="I34" s="9">
        <f>'[2]Ведомость'!I11/1000</f>
        <v>1.333</v>
      </c>
      <c r="J34" s="9">
        <f>'[2]Ведомость'!J11/1000</f>
        <v>1.0395</v>
      </c>
      <c r="K34" s="9">
        <f>L34/(Напряжение!G12*SQRT(3))*1000</f>
        <v>83.70826040568222</v>
      </c>
      <c r="L34" s="9">
        <f>'[2]Ведомость'!M11/1000</f>
        <v>0.9702000000000001</v>
      </c>
      <c r="M34" s="9">
        <f>'[2]Ведомость'!N11/1000</f>
        <v>0.7812</v>
      </c>
      <c r="N34" s="23"/>
    </row>
    <row r="35" spans="1:14" ht="15">
      <c r="A35" s="42">
        <f t="shared" si="0"/>
        <v>40162.125</v>
      </c>
      <c r="B35" s="9">
        <f>C35/(Напряжение!B13*SQRT(3))*1000</f>
        <v>45.815313898532594</v>
      </c>
      <c r="C35" s="9">
        <f>'[2]Ведомость'!C12/1000</f>
        <v>0.5292</v>
      </c>
      <c r="D35" s="9">
        <f>'[2]Ведомость'!D12/1000</f>
        <v>0.4671</v>
      </c>
      <c r="E35" s="9">
        <f>F35/(Напряжение!C13*SQRT(3))*1000</f>
        <v>93.36031163429531</v>
      </c>
      <c r="F35" s="9">
        <f>'[2]Ведомость'!E12/1000</f>
        <v>1.7325</v>
      </c>
      <c r="G35" s="9">
        <f>'[2]Ведомость'!F12/1000</f>
        <v>0.65</v>
      </c>
      <c r="H35" s="9">
        <f>I35/(Напряжение!E13*SQRT(3))*1000</f>
        <v>85.83806573648585</v>
      </c>
      <c r="I35" s="9">
        <f>'[2]Ведомость'!I12/1000</f>
        <v>1.6255</v>
      </c>
      <c r="J35" s="9">
        <f>'[2]Ведомость'!J12/1000</f>
        <v>1.0205</v>
      </c>
      <c r="K35" s="9">
        <f>L35/(Напряжение!G13*SQRT(3))*1000</f>
        <v>106.98707605448142</v>
      </c>
      <c r="L35" s="9">
        <f>'[2]Ведомость'!M12/1000</f>
        <v>1.23885</v>
      </c>
      <c r="M35" s="9">
        <f>'[2]Ведомость'!N12/1000</f>
        <v>0.7443</v>
      </c>
      <c r="N35" s="23"/>
    </row>
    <row r="36" spans="1:14" ht="15">
      <c r="A36" s="42">
        <f t="shared" si="0"/>
        <v>40161.1666666667</v>
      </c>
      <c r="B36" s="9">
        <f>C36/(Напряжение!B14*SQRT(3))*1000</f>
        <v>62.26837150077137</v>
      </c>
      <c r="C36" s="9">
        <f>'[2]Ведомость'!C13/1000</f>
        <v>0.7212000000000001</v>
      </c>
      <c r="D36" s="9">
        <f>'[2]Ведомость'!D13/1000</f>
        <v>0.4785</v>
      </c>
      <c r="E36" s="9">
        <f>F36/(Напряжение!C14*SQRT(3))*1000</f>
        <v>95.63712885075263</v>
      </c>
      <c r="F36" s="9">
        <f>'[2]Ведомость'!E13/1000</f>
        <v>1.778</v>
      </c>
      <c r="G36" s="9">
        <f>'[2]Ведомость'!F13/1000</f>
        <v>0.6635</v>
      </c>
      <c r="H36" s="9">
        <f>I36/(Напряжение!E14*SQRT(3))*1000</f>
        <v>98.69088317538326</v>
      </c>
      <c r="I36" s="9">
        <f>'[2]Ведомость'!I13/1000</f>
        <v>1.8775</v>
      </c>
      <c r="J36" s="9">
        <f>'[2]Ведомость'!J13/1000</f>
        <v>1.027</v>
      </c>
      <c r="K36" s="9">
        <f>L36/(Напряжение!G14*SQRT(3))*1000</f>
        <v>135.51649815890576</v>
      </c>
      <c r="L36" s="9">
        <f>'[2]Ведомость'!M13/1000</f>
        <v>1.57275</v>
      </c>
      <c r="M36" s="9">
        <f>'[2]Ведомость'!N13/1000</f>
        <v>0.7487999999999999</v>
      </c>
      <c r="N36" s="23"/>
    </row>
    <row r="37" spans="1:14" ht="15">
      <c r="A37" s="42">
        <f t="shared" si="0"/>
        <v>40160.2083333334</v>
      </c>
      <c r="B37" s="9">
        <f>C37/(Напряжение!B15*SQRT(3))*1000</f>
        <v>91.65396074375984</v>
      </c>
      <c r="C37" s="9">
        <f>'[2]Ведомость'!C14/1000</f>
        <v>1.0593</v>
      </c>
      <c r="D37" s="9">
        <f>'[2]Ведомость'!D14/1000</f>
        <v>0.666</v>
      </c>
      <c r="E37" s="9">
        <f>F37/(Напряжение!C15*SQRT(3))*1000</f>
        <v>82.57866881888395</v>
      </c>
      <c r="F37" s="9">
        <f>'[2]Ведомость'!E14/1000</f>
        <v>1.5275</v>
      </c>
      <c r="G37" s="9">
        <f>'[2]Ведомость'!F14/1000</f>
        <v>0.476</v>
      </c>
      <c r="H37" s="9">
        <f>I37/(Напряжение!E15*SQRT(3))*1000</f>
        <v>102.0198935888957</v>
      </c>
      <c r="I37" s="9">
        <f>'[2]Ведомость'!I14/1000</f>
        <v>1.9325</v>
      </c>
      <c r="J37" s="9">
        <f>'[2]Ведомость'!J14/1000</f>
        <v>1.095</v>
      </c>
      <c r="K37" s="9">
        <f>L37/(Напряжение!G15*SQRT(3))*1000</f>
        <v>144.61478562946567</v>
      </c>
      <c r="L37" s="9">
        <f>'[2]Ведомость'!M14/1000</f>
        <v>1.6722000000000001</v>
      </c>
      <c r="M37" s="9">
        <f>'[2]Ведомость'!N14/1000</f>
        <v>0.79965</v>
      </c>
      <c r="N37" s="23"/>
    </row>
    <row r="38" spans="1:14" ht="15">
      <c r="A38" s="42">
        <f t="shared" si="0"/>
        <v>40159.25</v>
      </c>
      <c r="B38" s="9">
        <f>C38/(Напряжение!B16*SQRT(3))*1000</f>
        <v>108.31409836339277</v>
      </c>
      <c r="C38" s="9">
        <f>'[2]Ведомость'!C15/1000</f>
        <v>1.2455999999999998</v>
      </c>
      <c r="D38" s="9">
        <f>'[2]Ведомость'!D15/1000</f>
        <v>0.7767000000000001</v>
      </c>
      <c r="E38" s="9">
        <f>F38/(Напряжение!C16*SQRT(3))*1000</f>
        <v>85.31472154599903</v>
      </c>
      <c r="F38" s="9">
        <f>'[2]Ведомость'!E15/1000</f>
        <v>1.5775</v>
      </c>
      <c r="G38" s="9">
        <f>'[2]Ведомость'!F15/1000</f>
        <v>0.5055</v>
      </c>
      <c r="H38" s="9">
        <f>I38/(Напряжение!E16*SQRT(3))*1000</f>
        <v>27.442609982196608</v>
      </c>
      <c r="I38" s="9">
        <f>'[2]Ведомость'!I15/1000</f>
        <v>0.52</v>
      </c>
      <c r="J38" s="9">
        <f>'[2]Ведомость'!J15/1000</f>
        <v>0.478</v>
      </c>
      <c r="K38" s="9">
        <f>L38/(Напряжение!G16*SQRT(3))*1000</f>
        <v>146.93811371996637</v>
      </c>
      <c r="L38" s="9">
        <f>'[2]Ведомость'!M15/1000</f>
        <v>1.6965</v>
      </c>
      <c r="M38" s="9">
        <f>'[2]Ведомость'!N15/1000</f>
        <v>0.8221499999999999</v>
      </c>
      <c r="N38" s="23"/>
    </row>
    <row r="39" spans="1:14" ht="15">
      <c r="A39" s="42">
        <f t="shared" si="0"/>
        <v>40158.2916666667</v>
      </c>
      <c r="B39" s="9">
        <f>C39/(Напряжение!B17*SQRT(3))*1000</f>
        <v>121.16943963194109</v>
      </c>
      <c r="C39" s="9">
        <f>'[2]Ведомость'!C16/1000</f>
        <v>1.3878</v>
      </c>
      <c r="D39" s="9">
        <f>'[2]Ведомость'!D16/1000</f>
        <v>0.8799</v>
      </c>
      <c r="E39" s="9">
        <f>F39/(Напряжение!C17*SQRT(3))*1000</f>
        <v>91.20718388028251</v>
      </c>
      <c r="F39" s="9">
        <f>'[2]Ведомость'!E16/1000</f>
        <v>1.686</v>
      </c>
      <c r="G39" s="9">
        <f>'[2]Ведомость'!F16/1000</f>
        <v>0.536</v>
      </c>
      <c r="H39" s="9">
        <f>I39/(Напряжение!E17*SQRT(3))*1000</f>
        <v>25.927237019717758</v>
      </c>
      <c r="I39" s="9">
        <f>'[2]Ведомость'!I16/1000</f>
        <v>0.4905</v>
      </c>
      <c r="J39" s="9">
        <f>'[2]Ведомость'!J16/1000</f>
        <v>0.465</v>
      </c>
      <c r="K39" s="9">
        <f>L39/(Напряжение!G17*SQRT(3))*1000</f>
        <v>153.8148215876825</v>
      </c>
      <c r="L39" s="9">
        <f>'[2]Ведомость'!M16/1000</f>
        <v>1.76805</v>
      </c>
      <c r="M39" s="9">
        <f>'[2]Ведомость'!N16/1000</f>
        <v>0.8180999999999999</v>
      </c>
      <c r="N39" s="23"/>
    </row>
    <row r="40" spans="1:14" ht="15">
      <c r="A40" s="42">
        <f t="shared" si="0"/>
        <v>40157.3333333334</v>
      </c>
      <c r="B40" s="9">
        <f>C40/(Напряжение!B18*SQRT(3))*1000</f>
        <v>109.44370991765841</v>
      </c>
      <c r="C40" s="9">
        <f>'[2]Ведомость'!C17/1000</f>
        <v>1.2452999999999999</v>
      </c>
      <c r="D40" s="9">
        <f>'[2]Ведомость'!D17/1000</f>
        <v>0.7257</v>
      </c>
      <c r="E40" s="9">
        <f>F40/(Напряжение!C18*SQRT(3))*1000</f>
        <v>91.7019800208607</v>
      </c>
      <c r="F40" s="9">
        <f>'[2]Ведомость'!E17/1000</f>
        <v>1.681</v>
      </c>
      <c r="G40" s="9">
        <f>'[2]Ведомость'!F17/1000</f>
        <v>0.5305</v>
      </c>
      <c r="H40" s="9">
        <f>I40/(Напряжение!E18*SQRT(3))*1000</f>
        <v>25.80430648493949</v>
      </c>
      <c r="I40" s="9">
        <f>'[2]Ведомость'!I17/1000</f>
        <v>0.488</v>
      </c>
      <c r="J40" s="9">
        <f>'[2]Ведомость'!J17/1000</f>
        <v>0.394</v>
      </c>
      <c r="K40" s="9">
        <f>L40/(Напряжение!G18*SQRT(3))*1000</f>
        <v>157.8596454531193</v>
      </c>
      <c r="L40" s="9">
        <f>'[2]Ведомость'!M17/1000</f>
        <v>1.81125</v>
      </c>
      <c r="M40" s="9">
        <f>'[2]Ведомость'!N17/1000</f>
        <v>0.8365499999999999</v>
      </c>
      <c r="N40" s="23"/>
    </row>
    <row r="41" spans="1:14" ht="15">
      <c r="A41" s="42">
        <f t="shared" si="0"/>
        <v>40156.375</v>
      </c>
      <c r="B41" s="9">
        <f>C41/(Напряжение!B19*SQRT(3))*1000</f>
        <v>101.57621287650075</v>
      </c>
      <c r="C41" s="9">
        <f>'[2]Ведомость'!C18/1000</f>
        <v>1.1574</v>
      </c>
      <c r="D41" s="9">
        <f>'[2]Ведомость'!D18/1000</f>
        <v>0.5784</v>
      </c>
      <c r="E41" s="9">
        <f>F41/(Напряжение!C19*SQRT(3))*1000</f>
        <v>93.45023819626537</v>
      </c>
      <c r="F41" s="9">
        <f>'[2]Ведомость'!E18/1000</f>
        <v>1.7205</v>
      </c>
      <c r="G41" s="9">
        <f>'[2]Ведомость'!F18/1000</f>
        <v>0.5225</v>
      </c>
      <c r="H41" s="9">
        <f>I41/(Напряжение!E19*SQRT(3))*1000</f>
        <v>24.651756666609703</v>
      </c>
      <c r="I41" s="9">
        <f>'[2]Ведомость'!I18/1000</f>
        <v>0.463</v>
      </c>
      <c r="J41" s="9">
        <f>'[2]Ведомость'!J18/1000</f>
        <v>0.357</v>
      </c>
      <c r="K41" s="9">
        <f>L41/(Напряжение!G19*SQRT(3))*1000</f>
        <v>159.46191744253764</v>
      </c>
      <c r="L41" s="9">
        <f>'[2]Ведомость'!M18/1000</f>
        <v>1.8279</v>
      </c>
      <c r="M41" s="9">
        <f>'[2]Ведомость'!N18/1000</f>
        <v>0.8226</v>
      </c>
      <c r="N41" s="23"/>
    </row>
    <row r="42" spans="1:14" ht="15">
      <c r="A42" s="42">
        <f t="shared" si="0"/>
        <v>40155.4166666667</v>
      </c>
      <c r="B42" s="9">
        <f>C42/(Напряжение!B20*SQRT(3))*1000</f>
        <v>100.43273679251432</v>
      </c>
      <c r="C42" s="9">
        <f>'[2]Ведомость'!C19/1000</f>
        <v>1.1499000000000001</v>
      </c>
      <c r="D42" s="9">
        <f>'[2]Ведомость'!D19/1000</f>
        <v>0.6768</v>
      </c>
      <c r="E42" s="9">
        <f>F42/(Напряжение!C20*SQRT(3))*1000</f>
        <v>96.74233018018973</v>
      </c>
      <c r="F42" s="9">
        <f>'[2]Ведомость'!E19/1000</f>
        <v>1.7835</v>
      </c>
      <c r="G42" s="9">
        <f>'[2]Ведомость'!F19/1000</f>
        <v>0.6005</v>
      </c>
      <c r="H42" s="9">
        <f>I42/(Напряжение!E20*SQRT(3))*1000</f>
        <v>26.944999377844486</v>
      </c>
      <c r="I42" s="9">
        <f>'[2]Ведомость'!I19/1000</f>
        <v>0.5065</v>
      </c>
      <c r="J42" s="9">
        <f>'[2]Ведомость'!J19/1000</f>
        <v>0.421</v>
      </c>
      <c r="K42" s="9">
        <f>L42/(Напряжение!G20*SQRT(3))*1000</f>
        <v>161.35245449646482</v>
      </c>
      <c r="L42" s="9">
        <f>'[2]Ведомость'!M19/1000</f>
        <v>1.8522</v>
      </c>
      <c r="M42" s="9">
        <f>'[2]Ведомость'!N19/1000</f>
        <v>0.8244000000000001</v>
      </c>
      <c r="N42" s="23"/>
    </row>
    <row r="43" spans="1:14" ht="15">
      <c r="A43" s="42">
        <f t="shared" si="0"/>
        <v>40154.4583333334</v>
      </c>
      <c r="B43" s="9">
        <f>C43/(Напряжение!B21*SQRT(3))*1000</f>
        <v>106.02480672098488</v>
      </c>
      <c r="C43" s="9">
        <f>'[2]Ведомость'!C20/1000</f>
        <v>1.2170999999999998</v>
      </c>
      <c r="D43" s="9">
        <f>'[2]Ведомость'!D20/1000</f>
        <v>0.8600999999999999</v>
      </c>
      <c r="E43" s="9">
        <f>F43/(Напряжение!C21*SQRT(3))*1000</f>
        <v>96.31811599271096</v>
      </c>
      <c r="F43" s="9">
        <f>'[2]Ведомость'!E20/1000</f>
        <v>1.7765</v>
      </c>
      <c r="G43" s="9">
        <f>'[2]Ведомость'!F20/1000</f>
        <v>0.62</v>
      </c>
      <c r="H43" s="9">
        <f>I43/(Напряжение!E21*SQRT(3))*1000</f>
        <v>26.310239274733384</v>
      </c>
      <c r="I43" s="9">
        <f>'[2]Ведомость'!I20/1000</f>
        <v>0.4945</v>
      </c>
      <c r="J43" s="9">
        <f>'[2]Ведомость'!J20/1000</f>
        <v>0.415</v>
      </c>
      <c r="K43" s="9">
        <f>L43/(Напряжение!G21*SQRT(3))*1000</f>
        <v>156.59543350033894</v>
      </c>
      <c r="L43" s="9">
        <f>'[2]Ведомость'!M20/1000</f>
        <v>1.80135</v>
      </c>
      <c r="M43" s="9">
        <f>'[2]Ведомость'!N20/1000</f>
        <v>0.8356500000000001</v>
      </c>
      <c r="N43" s="23"/>
    </row>
    <row r="44" spans="1:14" ht="15">
      <c r="A44" s="42">
        <f t="shared" si="0"/>
        <v>40153.5000000001</v>
      </c>
      <c r="B44" s="9">
        <f>C44/(Напряжение!B22*SQRT(3))*1000</f>
        <v>141.96675114241324</v>
      </c>
      <c r="C44" s="9">
        <f>'[2]Ведомость'!C21/1000</f>
        <v>1.626</v>
      </c>
      <c r="D44" s="9">
        <f>'[2]Ведомость'!D21/1000</f>
        <v>1.2864</v>
      </c>
      <c r="E44" s="9">
        <f>F44/(Напряжение!C22*SQRT(3))*1000</f>
        <v>96.63941673057985</v>
      </c>
      <c r="F44" s="9">
        <f>'[2]Ведомость'!E21/1000</f>
        <v>1.7735</v>
      </c>
      <c r="G44" s="9">
        <f>'[2]Ведомость'!F21/1000</f>
        <v>0.625</v>
      </c>
      <c r="H44" s="9">
        <f>I44/(Напряжение!E22*SQRT(3))*1000</f>
        <v>26.406305302386105</v>
      </c>
      <c r="I44" s="9">
        <f>'[2]Ведомость'!I21/1000</f>
        <v>0.4945</v>
      </c>
      <c r="J44" s="9">
        <f>'[2]Ведомость'!J21/1000</f>
        <v>0.406</v>
      </c>
      <c r="K44" s="9">
        <f>L44/(Напряжение!G22*SQRT(3))*1000</f>
        <v>151.02992819330157</v>
      </c>
      <c r="L44" s="9">
        <f>'[2]Ведомость'!M21/1000</f>
        <v>1.7289</v>
      </c>
      <c r="M44" s="9">
        <f>'[2]Ведомость'!N21/1000</f>
        <v>0.8064000000000001</v>
      </c>
      <c r="N44" s="23"/>
    </row>
    <row r="45" spans="1:14" ht="15">
      <c r="A45" s="42">
        <f t="shared" si="0"/>
        <v>40152.5416666667</v>
      </c>
      <c r="B45" s="9">
        <f>C45/(Напряжение!B23*SQRT(3))*1000</f>
        <v>85.26501801007791</v>
      </c>
      <c r="C45" s="9">
        <f>'[2]Ведомость'!C22/1000</f>
        <v>0.9684</v>
      </c>
      <c r="D45" s="9">
        <f>'[2]Ведомость'!D22/1000</f>
        <v>0.678</v>
      </c>
      <c r="E45" s="9">
        <f>F45/(Напряжение!C23*SQRT(3))*1000</f>
        <v>85.98392757357117</v>
      </c>
      <c r="F45" s="9">
        <f>'[2]Ведомость'!E22/1000</f>
        <v>1.5775</v>
      </c>
      <c r="G45" s="9">
        <f>'[2]Ведомость'!F22/1000</f>
        <v>0.4675</v>
      </c>
      <c r="H45" s="9">
        <f>I45/(Напряжение!E23*SQRT(3))*1000</f>
        <v>52.209735557421666</v>
      </c>
      <c r="I45" s="9">
        <f>'[2]Ведомость'!I22/1000</f>
        <v>0.975</v>
      </c>
      <c r="J45" s="9">
        <f>'[2]Ведомость'!J22/1000</f>
        <v>0.6165</v>
      </c>
      <c r="K45" s="9">
        <f>L45/(Напряжение!G23*SQRT(3))*1000</f>
        <v>147.4287628265292</v>
      </c>
      <c r="L45" s="9">
        <f>'[2]Ведомость'!M22/1000</f>
        <v>1.6902000000000001</v>
      </c>
      <c r="M45" s="9">
        <f>'[2]Ведомость'!N22/1000</f>
        <v>0.7947000000000001</v>
      </c>
      <c r="N45" s="23"/>
    </row>
    <row r="46" spans="1:14" ht="15">
      <c r="A46" s="42">
        <f t="shared" si="0"/>
        <v>40151.5833333334</v>
      </c>
      <c r="B46" s="9">
        <f>C46/(Напряжение!B24*SQRT(3))*1000</f>
        <v>66.41078962781647</v>
      </c>
      <c r="C46" s="9">
        <f>'[2]Ведомость'!C23/1000</f>
        <v>0.753</v>
      </c>
      <c r="D46" s="9">
        <f>'[2]Ведомость'!D23/1000</f>
        <v>0.5117999999999999</v>
      </c>
      <c r="E46" s="9">
        <f>F46/(Напряжение!C24*SQRT(3))*1000</f>
        <v>89.0420496858994</v>
      </c>
      <c r="F46" s="9">
        <f>'[2]Ведомость'!E23/1000</f>
        <v>1.635</v>
      </c>
      <c r="G46" s="9">
        <f>'[2]Ведомость'!F23/1000</f>
        <v>0.4865</v>
      </c>
      <c r="H46" s="9">
        <f>I46/(Напряжение!E24*SQRT(3))*1000</f>
        <v>66.78003097456757</v>
      </c>
      <c r="I46" s="9">
        <f>'[2]Ведомость'!I23/1000</f>
        <v>1.2455</v>
      </c>
      <c r="J46" s="9">
        <f>'[2]Ведомость'!J23/1000</f>
        <v>0.756</v>
      </c>
      <c r="K46" s="9">
        <f>L46/(Напряжение!G24*SQRT(3))*1000</f>
        <v>156.24364956279342</v>
      </c>
      <c r="L46" s="9">
        <f>'[2]Ведомость'!M23/1000</f>
        <v>1.7914499999999998</v>
      </c>
      <c r="M46" s="9">
        <f>'[2]Ведомость'!N23/1000</f>
        <v>0.7983</v>
      </c>
      <c r="N46" s="23"/>
    </row>
    <row r="47" spans="1:14" ht="15">
      <c r="A47" s="42">
        <f t="shared" si="0"/>
        <v>40150.6250000001</v>
      </c>
      <c r="B47" s="9">
        <f>C47/(Напряжение!B25*SQRT(3))*1000</f>
        <v>64.25046099356956</v>
      </c>
      <c r="C47" s="9">
        <f>'[2]Ведомость'!C24/1000</f>
        <v>0.7367999999999999</v>
      </c>
      <c r="D47" s="9">
        <f>'[2]Ведомость'!D24/1000</f>
        <v>0.49410000000000004</v>
      </c>
      <c r="E47" s="9">
        <f>F47/(Напряжение!C25*SQRT(3))*1000</f>
        <v>88.1510804531874</v>
      </c>
      <c r="F47" s="9">
        <f>'[2]Ведомость'!E24/1000</f>
        <v>1.6205</v>
      </c>
      <c r="G47" s="9">
        <f>'[2]Ведомость'!F24/1000</f>
        <v>0.45</v>
      </c>
      <c r="H47" s="9">
        <f>I47/(Напряжение!E25*SQRT(3))*1000</f>
        <v>128.8526253575447</v>
      </c>
      <c r="I47" s="9">
        <f>'[2]Ведомость'!I24/1000</f>
        <v>2.411</v>
      </c>
      <c r="J47" s="9">
        <f>'[2]Ведомость'!J24/1000</f>
        <v>1.047</v>
      </c>
      <c r="K47" s="9">
        <f>L47/(Напряжение!G25*SQRT(3))*1000</f>
        <v>163.9625123916791</v>
      </c>
      <c r="L47" s="9">
        <f>'[2]Ведомость'!M24/1000</f>
        <v>1.88055</v>
      </c>
      <c r="M47" s="9">
        <f>'[2]Ведомость'!N24/1000</f>
        <v>0.783</v>
      </c>
      <c r="N47" s="23"/>
    </row>
    <row r="48" spans="1:14" ht="15">
      <c r="A48" s="42">
        <f t="shared" si="0"/>
        <v>40149.6666666667</v>
      </c>
      <c r="B48" s="9">
        <f>C48/(Напряжение!B26*SQRT(3))*1000</f>
        <v>65.27694770321271</v>
      </c>
      <c r="C48" s="9">
        <f>'[2]Ведомость'!C25/1000</f>
        <v>0.7497</v>
      </c>
      <c r="D48" s="9">
        <f>'[2]Ведомость'!D25/1000</f>
        <v>0.49260000000000004</v>
      </c>
      <c r="E48" s="9">
        <f>F48/(Напряжение!C26*SQRT(3))*1000</f>
        <v>90.54535685307715</v>
      </c>
      <c r="F48" s="9">
        <f>'[2]Ведомость'!E25/1000</f>
        <v>1.67</v>
      </c>
      <c r="G48" s="9">
        <f>'[2]Ведомость'!F25/1000</f>
        <v>0.4545</v>
      </c>
      <c r="H48" s="9">
        <f>I48/(Напряжение!E26*SQRT(3))*1000</f>
        <v>154.0609996661968</v>
      </c>
      <c r="I48" s="9">
        <f>'[2]Ведомость'!I25/1000</f>
        <v>2.9035</v>
      </c>
      <c r="J48" s="9">
        <f>'[2]Ведомость'!J25/1000</f>
        <v>1.277</v>
      </c>
      <c r="K48" s="9">
        <f>L48/(Напряжение!G26*SQRT(3))*1000</f>
        <v>161.72477965221168</v>
      </c>
      <c r="L48" s="9">
        <f>'[2]Ведомость'!M25/1000</f>
        <v>1.86345</v>
      </c>
      <c r="M48" s="9">
        <f>'[2]Ведомость'!N25/1000</f>
        <v>0.78255</v>
      </c>
      <c r="N48" s="23"/>
    </row>
    <row r="49" spans="1:14" ht="15">
      <c r="A49" s="42">
        <f t="shared" si="0"/>
        <v>40148.7083333334</v>
      </c>
      <c r="B49" s="9">
        <f>C49/(Напряжение!B27*SQRT(3))*1000</f>
        <v>64.88944302358007</v>
      </c>
      <c r="C49" s="9">
        <f>'[2]Ведомость'!C26/1000</f>
        <v>0.7457999999999999</v>
      </c>
      <c r="D49" s="9">
        <f>'[2]Ведомость'!D26/1000</f>
        <v>0.4929</v>
      </c>
      <c r="E49" s="9">
        <f>F49/(Напряжение!C27*SQRT(3))*1000</f>
        <v>80.7094337471813</v>
      </c>
      <c r="F49" s="9">
        <f>'[2]Ведомость'!E26/1000</f>
        <v>1.484</v>
      </c>
      <c r="G49" s="9">
        <f>'[2]Ведомость'!F26/1000</f>
        <v>0.4025</v>
      </c>
      <c r="H49" s="9">
        <f>I49/(Напряжение!E27*SQRT(3))*1000</f>
        <v>143.83173042188523</v>
      </c>
      <c r="I49" s="9">
        <f>'[2]Ведомость'!I26/1000</f>
        <v>2.7075</v>
      </c>
      <c r="J49" s="9">
        <f>'[2]Ведомость'!J26/1000</f>
        <v>1.234</v>
      </c>
      <c r="K49" s="9">
        <f>L49/(Напряжение!G27*SQRT(3))*1000</f>
        <v>158.79849557215144</v>
      </c>
      <c r="L49" s="9">
        <f>'[2]Ведомость'!M26/1000</f>
        <v>1.82655</v>
      </c>
      <c r="M49" s="9">
        <f>'[2]Ведомость'!N26/1000</f>
        <v>0.78525</v>
      </c>
      <c r="N49" s="23"/>
    </row>
    <row r="50" spans="1:14" ht="15">
      <c r="A50" s="42">
        <f t="shared" si="0"/>
        <v>40147.7500000001</v>
      </c>
      <c r="B50" s="9">
        <f>C50/(Напряжение!B28*SQRT(3))*1000</f>
        <v>65.16344707583276</v>
      </c>
      <c r="C50" s="9">
        <f>'[2]Ведомость'!C27/1000</f>
        <v>0.7485</v>
      </c>
      <c r="D50" s="9">
        <f>'[2]Ведомость'!D27/1000</f>
        <v>0.4869</v>
      </c>
      <c r="E50" s="9">
        <f>F50/(Напряжение!C28*SQRT(3))*1000</f>
        <v>83.04642183672951</v>
      </c>
      <c r="F50" s="9">
        <f>'[2]Ведомость'!E27/1000</f>
        <v>1.5295</v>
      </c>
      <c r="G50" s="9">
        <f>'[2]Ведомость'!F27/1000</f>
        <v>0.4245</v>
      </c>
      <c r="H50" s="9">
        <f>I50/(Напряжение!E28*SQRT(3))*1000</f>
        <v>140.21487431472272</v>
      </c>
      <c r="I50" s="9">
        <f>'[2]Ведомость'!I27/1000</f>
        <v>2.6395</v>
      </c>
      <c r="J50" s="9">
        <f>'[2]Ведомость'!J27/1000</f>
        <v>1.194</v>
      </c>
      <c r="K50" s="9">
        <f>L50/(Напряжение!G28*SQRT(3))*1000</f>
        <v>169.30274949155876</v>
      </c>
      <c r="L50" s="9">
        <f>'[2]Ведомость'!M27/1000</f>
        <v>1.95345</v>
      </c>
      <c r="M50" s="9">
        <f>'[2]Ведомость'!N27/1000</f>
        <v>0.77265</v>
      </c>
      <c r="N50" s="23"/>
    </row>
    <row r="51" spans="1:14" ht="15">
      <c r="A51" s="42">
        <f t="shared" si="0"/>
        <v>40146.7916666668</v>
      </c>
      <c r="B51" s="9">
        <f>C51/(Напряжение!B29*SQRT(3))*1000</f>
        <v>68.08687092901593</v>
      </c>
      <c r="C51" s="9">
        <f>'[2]Ведомость'!C28/1000</f>
        <v>0.7842</v>
      </c>
      <c r="D51" s="9">
        <f>'[2]Ведомость'!D28/1000</f>
        <v>0.4914</v>
      </c>
      <c r="E51" s="9">
        <f>F51/(Напряжение!C29*SQRT(3))*1000</f>
        <v>91.93865658424969</v>
      </c>
      <c r="F51" s="9">
        <f>'[2]Ведомость'!E28/1000</f>
        <v>1.7025</v>
      </c>
      <c r="G51" s="9">
        <f>'[2]Ведомость'!F28/1000</f>
        <v>0.55</v>
      </c>
      <c r="H51" s="9">
        <f>I51/(Напряжение!E29*SQRT(3))*1000</f>
        <v>136.45840483331483</v>
      </c>
      <c r="I51" s="9">
        <f>'[2]Ведомость'!I28/1000</f>
        <v>2.5745</v>
      </c>
      <c r="J51" s="9">
        <f>'[2]Ведомость'!J28/1000</f>
        <v>1.1875</v>
      </c>
      <c r="K51" s="9">
        <f>L51/(Напряжение!G29*SQRT(3))*1000</f>
        <v>178.5104696227856</v>
      </c>
      <c r="L51" s="9">
        <f>'[2]Ведомость'!M28/1000</f>
        <v>2.05875</v>
      </c>
      <c r="M51" s="9">
        <f>'[2]Ведомость'!N28/1000</f>
        <v>0.77715</v>
      </c>
      <c r="N51" s="23"/>
    </row>
    <row r="52" spans="1:14" ht="15">
      <c r="A52" s="42">
        <f t="shared" si="0"/>
        <v>40145.8333333334</v>
      </c>
      <c r="B52" s="9">
        <f>C52/(Напряжение!B30*SQRT(3))*1000</f>
        <v>65.23715309341748</v>
      </c>
      <c r="C52" s="9">
        <f>'[2]Ведомость'!C29/1000</f>
        <v>0.7503</v>
      </c>
      <c r="D52" s="9">
        <f>'[2]Ведомость'!D29/1000</f>
        <v>0.5106</v>
      </c>
      <c r="E52" s="9">
        <f>F52/(Напряжение!C30*SQRT(3))*1000</f>
        <v>84.24598466188272</v>
      </c>
      <c r="F52" s="9">
        <f>'[2]Ведомость'!E29/1000</f>
        <v>1.5595</v>
      </c>
      <c r="G52" s="9">
        <f>'[2]Ведомость'!F29/1000</f>
        <v>0.4885</v>
      </c>
      <c r="H52" s="9">
        <f>I52/(Напряжение!E30*SQRT(3))*1000</f>
        <v>126.23267536256552</v>
      </c>
      <c r="I52" s="9">
        <f>'[2]Ведомость'!I29/1000</f>
        <v>2.375</v>
      </c>
      <c r="J52" s="9">
        <f>'[2]Ведомость'!J29/1000</f>
        <v>1.1325</v>
      </c>
      <c r="K52" s="9">
        <f>L52/(Напряжение!G30*SQRT(3))*1000</f>
        <v>174.16382001830172</v>
      </c>
      <c r="L52" s="9">
        <f>'[2]Ведомость'!M29/1000</f>
        <v>2.00565</v>
      </c>
      <c r="M52" s="9">
        <f>'[2]Ведомость'!N29/1000</f>
        <v>0.7785</v>
      </c>
      <c r="N52" s="23"/>
    </row>
    <row r="53" spans="1:14" ht="15">
      <c r="A53" s="42">
        <f t="shared" si="0"/>
        <v>40144.8750000001</v>
      </c>
      <c r="B53" s="9">
        <f>C53/(Напряжение!B31*SQRT(3))*1000</f>
        <v>53.295286058469706</v>
      </c>
      <c r="C53" s="9">
        <f>'[2]Ведомость'!C30/1000</f>
        <v>0.6129000000000001</v>
      </c>
      <c r="D53" s="9">
        <f>'[2]Ведомость'!D30/1000</f>
        <v>0.5085</v>
      </c>
      <c r="E53" s="9">
        <f>F53/(Напряжение!C31*SQRT(3))*1000</f>
        <v>74.42891029906731</v>
      </c>
      <c r="F53" s="9">
        <f>'[2]Ведомость'!E30/1000</f>
        <v>1.3755</v>
      </c>
      <c r="G53" s="9">
        <f>'[2]Ведомость'!F30/1000</f>
        <v>0.4185</v>
      </c>
      <c r="H53" s="9">
        <f>I53/(Напряжение!E31*SQRT(3))*1000</f>
        <v>102.60012495665502</v>
      </c>
      <c r="I53" s="9">
        <f>'[2]Ведомость'!I30/1000</f>
        <v>1.933</v>
      </c>
      <c r="J53" s="9">
        <f>'[2]Ведомость'!J30/1000</f>
        <v>1.09</v>
      </c>
      <c r="K53" s="9">
        <f>L53/(Напряжение!G31*SQRT(3))*1000</f>
        <v>135.545311016164</v>
      </c>
      <c r="L53" s="9">
        <f>'[2]Ведомость'!M30/1000</f>
        <v>1.56105</v>
      </c>
      <c r="M53" s="9">
        <f>'[2]Ведомость'!N30/1000</f>
        <v>0.79695</v>
      </c>
      <c r="N53" s="23"/>
    </row>
    <row r="54" spans="1:14" ht="15">
      <c r="A54" s="42">
        <f t="shared" si="0"/>
        <v>40143.9166666668</v>
      </c>
      <c r="B54" s="9">
        <f>C54/(Напряжение!B32*SQRT(3))*1000</f>
        <v>42.2341132432832</v>
      </c>
      <c r="C54" s="9">
        <f>'[2]Ведомость'!C31/1000</f>
        <v>0.4854</v>
      </c>
      <c r="D54" s="9">
        <f>'[2]Ведомость'!D31/1000</f>
        <v>0.4953</v>
      </c>
      <c r="E54" s="9">
        <f>F54/(Напряжение!C32*SQRT(3))*1000</f>
        <v>69.23549666562606</v>
      </c>
      <c r="F54" s="9">
        <f>'[2]Ведомость'!E31/1000</f>
        <v>1.279</v>
      </c>
      <c r="G54" s="9">
        <f>'[2]Ведомость'!F31/1000</f>
        <v>0.393</v>
      </c>
      <c r="H54" s="9">
        <f>I54/(Напряжение!E32*SQRT(3))*1000</f>
        <v>85.41430875147208</v>
      </c>
      <c r="I54" s="9">
        <f>'[2]Ведомость'!I31/1000</f>
        <v>1.6095</v>
      </c>
      <c r="J54" s="9">
        <f>'[2]Ведомость'!J31/1000</f>
        <v>1.0985</v>
      </c>
      <c r="K54" s="9">
        <f>L54/(Напряжение!G32*SQRT(3))*1000</f>
        <v>102.35043423488503</v>
      </c>
      <c r="L54" s="9">
        <f>'[2]Ведомость'!M31/1000</f>
        <v>1.17855</v>
      </c>
      <c r="M54" s="9">
        <f>'[2]Ведомость'!N31/1000</f>
        <v>0.79695</v>
      </c>
      <c r="N54" s="23"/>
    </row>
    <row r="55" spans="1:14" ht="15">
      <c r="A55" s="42">
        <f t="shared" si="0"/>
        <v>40142.9583333334</v>
      </c>
      <c r="B55" s="9">
        <f>C55/(Напряжение!B33*SQRT(3))*1000</f>
        <v>37.53238702847274</v>
      </c>
      <c r="C55" s="9">
        <f>'[2]Ведомость'!C32/1000</f>
        <v>0.43110000000000004</v>
      </c>
      <c r="D55" s="9">
        <f>'[2]Ведомость'!D32/1000</f>
        <v>0.4791</v>
      </c>
      <c r="E55" s="9">
        <f>F55/(Напряжение!C33*SQRT(3))*1000</f>
        <v>65.87909601857938</v>
      </c>
      <c r="F55" s="9">
        <f>'[2]Ведомость'!E32/1000</f>
        <v>1.2165</v>
      </c>
      <c r="G55" s="9">
        <f>'[2]Ведомость'!F32/1000</f>
        <v>0.3815</v>
      </c>
      <c r="H55" s="9">
        <f>I55/(Напряжение!E33*SQRT(3))*1000</f>
        <v>72.90378149367751</v>
      </c>
      <c r="I55" s="9">
        <f>'[2]Ведомость'!I32/1000</f>
        <v>1.374</v>
      </c>
      <c r="J55" s="9">
        <f>'[2]Ведомость'!J32/1000</f>
        <v>1.053</v>
      </c>
      <c r="K55" s="9">
        <f>L55/(Напряжение!G33*SQRT(3))*1000</f>
        <v>86.38143854410146</v>
      </c>
      <c r="L55" s="9">
        <f>'[2]Ведомость'!M32/1000</f>
        <v>0.9945</v>
      </c>
      <c r="M55" s="9">
        <f>'[2]Ведомость'!N32/1000</f>
        <v>0.7776</v>
      </c>
      <c r="N55" s="23"/>
    </row>
    <row r="56" spans="1:14" ht="15">
      <c r="A56" s="42">
        <f t="shared" si="0"/>
        <v>40142.0000000001</v>
      </c>
      <c r="B56" s="9">
        <f>C56/(Напряжение!B34*SQRT(3))*1000</f>
        <v>36.03947354666054</v>
      </c>
      <c r="C56" s="9">
        <f>'[2]Ведомость'!C33/1000</f>
        <v>0.4137</v>
      </c>
      <c r="D56" s="9">
        <f>'[2]Ведомость'!D33/1000</f>
        <v>0.4779</v>
      </c>
      <c r="E56" s="9">
        <f>F56/(Напряжение!C34*SQRT(3))*1000</f>
        <v>65.01209089448783</v>
      </c>
      <c r="F56" s="9">
        <f>'[2]Ведомость'!E33/1000</f>
        <v>1.2</v>
      </c>
      <c r="G56" s="9">
        <f>'[2]Ведомость'!F33/1000</f>
        <v>0.378</v>
      </c>
      <c r="H56" s="9">
        <f>I56/(Напряжение!E34*SQRT(3))*1000</f>
        <v>68.40822314056821</v>
      </c>
      <c r="I56" s="9">
        <f>'[2]Ведомость'!I33/1000</f>
        <v>1.2895</v>
      </c>
      <c r="J56" s="9">
        <f>'[2]Ведомость'!J33/1000</f>
        <v>1.0455</v>
      </c>
      <c r="K56" s="9">
        <f>L56/(Напряжение!G34*SQRT(3))*1000</f>
        <v>80.2976023916054</v>
      </c>
      <c r="L56" s="9">
        <f>'[2]Ведомость'!M33/1000</f>
        <v>0.9242999999999999</v>
      </c>
      <c r="M56" s="9">
        <f>'[2]Ведомость'!N33/1000</f>
        <v>0.7695</v>
      </c>
      <c r="N56" s="23"/>
    </row>
    <row r="57" spans="1:14" ht="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5">
      <c r="A58" s="16" t="s">
        <v>42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</row>
    <row r="59" spans="2:13" ht="15">
      <c r="B59" s="80" t="s">
        <v>11</v>
      </c>
      <c r="C59" s="81"/>
      <c r="D59" s="80" t="s">
        <v>9</v>
      </c>
      <c r="E59" s="81"/>
      <c r="F59" s="80" t="s">
        <v>10</v>
      </c>
      <c r="G59" s="81"/>
      <c r="H59" s="80" t="s">
        <v>12</v>
      </c>
      <c r="I59" s="81"/>
      <c r="K59" s="14"/>
      <c r="L59" s="14"/>
      <c r="M59" s="14"/>
    </row>
    <row r="60" spans="1:14" ht="15">
      <c r="A60" s="4" t="s">
        <v>0</v>
      </c>
      <c r="B60" s="8" t="s">
        <v>7</v>
      </c>
      <c r="C60" s="8" t="s">
        <v>8</v>
      </c>
      <c r="D60" s="8" t="s">
        <v>7</v>
      </c>
      <c r="E60" s="8" t="s">
        <v>8</v>
      </c>
      <c r="F60" s="8" t="s">
        <v>7</v>
      </c>
      <c r="G60" s="8" t="s">
        <v>8</v>
      </c>
      <c r="H60" s="8" t="s">
        <v>7</v>
      </c>
      <c r="I60" s="8" t="s">
        <v>8</v>
      </c>
      <c r="K60" s="11"/>
      <c r="L60" s="11"/>
      <c r="M60" s="12"/>
      <c r="N60" s="3"/>
    </row>
    <row r="61" spans="1:14" ht="15">
      <c r="A61" s="42">
        <f>A33</f>
        <v>40164.041666666664</v>
      </c>
      <c r="B61" s="9">
        <f>C33</f>
        <v>0.4248</v>
      </c>
      <c r="C61" s="9">
        <f>D33</f>
        <v>0.49889999999999995</v>
      </c>
      <c r="D61" s="9">
        <f>C5+F33</f>
        <v>8.9961</v>
      </c>
      <c r="E61" s="9">
        <f>D5+G33</f>
        <v>4.4422500000000005</v>
      </c>
      <c r="F61" s="9">
        <f>F5+I33</f>
        <v>10.0636</v>
      </c>
      <c r="G61" s="9">
        <f>G5+J33</f>
        <v>4.077100000000001</v>
      </c>
      <c r="H61" s="9">
        <f>L33</f>
        <v>0.91935</v>
      </c>
      <c r="I61" s="9">
        <f>M33</f>
        <v>0.8037000000000001</v>
      </c>
      <c r="K61" s="13"/>
      <c r="L61" s="13"/>
      <c r="M61" s="13"/>
      <c r="N61" s="6"/>
    </row>
    <row r="62" spans="1:14" ht="15">
      <c r="A62" s="42">
        <f>A39</f>
        <v>40158.2916666667</v>
      </c>
      <c r="B62" s="9">
        <f>C39</f>
        <v>1.3878</v>
      </c>
      <c r="C62" s="9">
        <f>D39</f>
        <v>0.8799</v>
      </c>
      <c r="D62" s="9">
        <f>C11+F39</f>
        <v>11.255700000000001</v>
      </c>
      <c r="E62" s="9">
        <f>D11+G39</f>
        <v>4.788500000000001</v>
      </c>
      <c r="F62" s="9">
        <f>F11+I39</f>
        <v>7.438350000000001</v>
      </c>
      <c r="G62" s="9">
        <f>G11+J39</f>
        <v>2.5082999999999998</v>
      </c>
      <c r="H62" s="9">
        <f>L39</f>
        <v>1.76805</v>
      </c>
      <c r="I62" s="9">
        <f>M39</f>
        <v>0.8180999999999999</v>
      </c>
      <c r="K62" s="13"/>
      <c r="L62" s="13"/>
      <c r="M62" s="13"/>
      <c r="N62" s="6"/>
    </row>
    <row r="63" spans="1:14" ht="15">
      <c r="A63" s="42">
        <f>A42</f>
        <v>40155.4166666667</v>
      </c>
      <c r="B63" s="9">
        <f>C42</f>
        <v>1.1499000000000001</v>
      </c>
      <c r="C63" s="9">
        <f>D45</f>
        <v>0.678</v>
      </c>
      <c r="D63" s="9">
        <f>C14+F42</f>
        <v>11.33955</v>
      </c>
      <c r="E63" s="9">
        <f>D14+G42</f>
        <v>5.180600000000001</v>
      </c>
      <c r="F63" s="9">
        <f>F14+I42</f>
        <v>8.16625</v>
      </c>
      <c r="G63" s="9">
        <f>G14+J42</f>
        <v>5.433700000000001</v>
      </c>
      <c r="H63" s="9">
        <f>L42</f>
        <v>1.8522</v>
      </c>
      <c r="I63" s="9">
        <f>M42</f>
        <v>0.8244000000000001</v>
      </c>
      <c r="K63" s="13"/>
      <c r="L63" s="13"/>
      <c r="M63" s="13"/>
      <c r="N63" s="6"/>
    </row>
    <row r="64" spans="1:14" ht="15">
      <c r="A64" s="42">
        <f>A50</f>
        <v>40147.7500000001</v>
      </c>
      <c r="B64" s="9">
        <f>C50</f>
        <v>0.7485</v>
      </c>
      <c r="C64" s="9">
        <f>D50</f>
        <v>0.4869</v>
      </c>
      <c r="D64" s="9">
        <f>C22+F50</f>
        <v>11.3785</v>
      </c>
      <c r="E64" s="9">
        <f>D22+G50</f>
        <v>3.6963000000000004</v>
      </c>
      <c r="F64" s="9">
        <f>F22+I50</f>
        <v>10.7371</v>
      </c>
      <c r="G64" s="9">
        <f>G22+J50</f>
        <v>3.74865</v>
      </c>
      <c r="H64" s="9">
        <f>L50</f>
        <v>1.95345</v>
      </c>
      <c r="I64" s="9">
        <f>M50</f>
        <v>0.77265</v>
      </c>
      <c r="K64" s="13"/>
      <c r="L64" s="13"/>
      <c r="M64" s="13"/>
      <c r="N64" s="6"/>
    </row>
  </sheetData>
  <mergeCells count="10">
    <mergeCell ref="K31:M31"/>
    <mergeCell ref="B59:C59"/>
    <mergeCell ref="D59:E59"/>
    <mergeCell ref="F59:G59"/>
    <mergeCell ref="H59:I59"/>
    <mergeCell ref="B3:D3"/>
    <mergeCell ref="E3:G3"/>
    <mergeCell ref="B31:D31"/>
    <mergeCell ref="E31:G31"/>
    <mergeCell ref="H31:J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65"/>
  <sheetViews>
    <sheetView zoomScale="85" zoomScaleNormal="85" zoomScaleSheetLayoutView="100" workbookViewId="0" topLeftCell="A4">
      <selection activeCell="H172" sqref="H172"/>
    </sheetView>
  </sheetViews>
  <sheetFormatPr defaultColWidth="9.140625" defaultRowHeight="15"/>
  <cols>
    <col min="1" max="1" width="7.00390625" style="43" bestFit="1" customWidth="1"/>
    <col min="4" max="4" width="10.421875" style="0" customWidth="1"/>
    <col min="8" max="8" width="10.57421875" style="0" bestFit="1" customWidth="1"/>
    <col min="15" max="15" width="7.140625" style="43" bestFit="1" customWidth="1"/>
    <col min="16" max="16" width="10.00390625" style="0" customWidth="1"/>
    <col min="17" max="18" width="9.7109375" style="0" customWidth="1"/>
    <col min="21" max="21" width="10.140625" style="0" customWidth="1"/>
    <col min="22" max="22" width="10.8515625" style="0" customWidth="1"/>
    <col min="23" max="23" width="10.28125" style="0" customWidth="1"/>
    <col min="24" max="24" width="10.7109375" style="0" customWidth="1"/>
  </cols>
  <sheetData>
    <row r="1" spans="1:8" ht="15">
      <c r="A1" s="43" t="s">
        <v>38</v>
      </c>
      <c r="H1" s="69">
        <f>'Нагрузка ежечасно'!M1</f>
        <v>41808</v>
      </c>
    </row>
    <row r="2" spans="1:13" ht="15">
      <c r="A2" s="40"/>
      <c r="B2" s="88" t="str">
        <f>'Нагрузка ежечасно'!P3</f>
        <v>ГПП Яч. 601 (тп6)</v>
      </c>
      <c r="C2" s="89"/>
      <c r="D2" s="90"/>
      <c r="E2" s="91" t="str">
        <f>'Нагрузка ежечасно'!B3</f>
        <v>ГПП Яч. 602 (тп5)</v>
      </c>
      <c r="F2" s="83"/>
      <c r="G2" s="83"/>
      <c r="H2" s="91" t="str">
        <f>'Нагрузка ежечасно'!S3</f>
        <v>ГПП Яч. 607</v>
      </c>
      <c r="I2" s="83"/>
      <c r="J2" s="92"/>
      <c r="K2" s="91" t="str">
        <f>'Нагрузка ежечасно'!E3</f>
        <v>ГПП Яч. 609</v>
      </c>
      <c r="L2" s="83"/>
      <c r="M2" s="83"/>
    </row>
    <row r="3" spans="1:14" ht="15">
      <c r="A3" s="62" t="s">
        <v>0</v>
      </c>
      <c r="B3" s="28" t="s">
        <v>1</v>
      </c>
      <c r="C3" s="28" t="s">
        <v>2</v>
      </c>
      <c r="D3" s="28" t="s">
        <v>3</v>
      </c>
      <c r="E3" s="28" t="s">
        <v>1</v>
      </c>
      <c r="F3" s="28" t="s">
        <v>2</v>
      </c>
      <c r="G3" s="28" t="s">
        <v>3</v>
      </c>
      <c r="H3" s="28" t="s">
        <v>1</v>
      </c>
      <c r="I3" s="28" t="s">
        <v>2</v>
      </c>
      <c r="J3" s="63" t="s">
        <v>3</v>
      </c>
      <c r="K3" s="28" t="s">
        <v>1</v>
      </c>
      <c r="L3" s="28" t="s">
        <v>2</v>
      </c>
      <c r="M3" s="28" t="s">
        <v>3</v>
      </c>
      <c r="N3" s="64"/>
    </row>
    <row r="4" spans="1:13" s="66" customFormat="1" ht="15">
      <c r="A4" s="42">
        <f>'Нагрузка ежечасно'!A104</f>
        <v>40164.041666666664</v>
      </c>
      <c r="B4" s="65">
        <f>'Нагрузка ежечасно'!P5</f>
        <v>0</v>
      </c>
      <c r="C4" s="65">
        <f>'Нагрузка ежечасно'!Q5</f>
        <v>0</v>
      </c>
      <c r="D4" s="65">
        <f>'Нагрузка ежечасно'!R5</f>
        <v>0</v>
      </c>
      <c r="E4" s="65">
        <f>'Нагрузка ежечасно'!B5</f>
        <v>26.529796719065445</v>
      </c>
      <c r="F4" s="65">
        <f>'Нагрузка ежечасно'!C5</f>
        <v>306.72</v>
      </c>
      <c r="G4" s="65">
        <f>'Нагрузка ежечасно'!D5</f>
        <v>338.4</v>
      </c>
      <c r="H4" s="65">
        <f>'Нагрузка ежечасно'!S5</f>
        <v>0.7473182174384632</v>
      </c>
      <c r="I4" s="65">
        <f>'Нагрузка ежечасно'!T5</f>
        <v>8.64</v>
      </c>
      <c r="J4" s="65">
        <f>'Нагрузка ежечасно'!U5</f>
        <v>11.399999999999999</v>
      </c>
      <c r="K4" s="65">
        <f>'Нагрузка ежечасно'!E5</f>
        <v>9.269533459404059</v>
      </c>
      <c r="L4" s="65">
        <f>'Нагрузка ежечасно'!F5</f>
        <v>107.28</v>
      </c>
      <c r="M4" s="65">
        <f>'Нагрузка ежечасно'!G5</f>
        <v>148.32</v>
      </c>
    </row>
    <row r="5" spans="1:13" s="66" customFormat="1" ht="15" hidden="1">
      <c r="A5" s="42">
        <f>'Нагрузка ежечасно'!A105</f>
        <v>40163.083333333336</v>
      </c>
      <c r="B5" s="65">
        <f>'Нагрузка ежечасно'!P6</f>
        <v>0</v>
      </c>
      <c r="C5" s="65">
        <f>'Нагрузка ежечасно'!Q6</f>
        <v>0</v>
      </c>
      <c r="D5" s="65">
        <f>'Нагрузка ежечасно'!R6</f>
        <v>0</v>
      </c>
      <c r="E5" s="65">
        <f>'Нагрузка ежечасно'!B6</f>
        <v>27.001293293512305</v>
      </c>
      <c r="F5" s="65">
        <f>'Нагрузка ежечасно'!C6</f>
        <v>312.48</v>
      </c>
      <c r="G5" s="65">
        <f>'Нагрузка ежечасно'!D6</f>
        <v>326.15999999999997</v>
      </c>
      <c r="H5" s="65">
        <f>'Нагрузка ежечасно'!S6</f>
        <v>0.47698137154438014</v>
      </c>
      <c r="I5" s="65">
        <f>'Нагрузка ежечасно'!T6</f>
        <v>5.52</v>
      </c>
      <c r="J5" s="65">
        <f>'Нагрузка ежечасно'!U6</f>
        <v>8.76</v>
      </c>
      <c r="K5" s="65">
        <f>'Нагрузка ежечасно'!E6</f>
        <v>9.69090064807898</v>
      </c>
      <c r="L5" s="65">
        <f>'Нагрузка ежечасно'!F6</f>
        <v>112.32</v>
      </c>
      <c r="M5" s="65">
        <f>'Нагрузка ежечасно'!G6</f>
        <v>145.44</v>
      </c>
    </row>
    <row r="6" spans="1:13" s="66" customFormat="1" ht="15" hidden="1">
      <c r="A6" s="42">
        <f>'Нагрузка ежечасно'!A106</f>
        <v>40162.125</v>
      </c>
      <c r="B6" s="65">
        <f>'Нагрузка ежечасно'!P7</f>
        <v>0</v>
      </c>
      <c r="C6" s="65">
        <f>'Нагрузка ежечасно'!Q7</f>
        <v>0</v>
      </c>
      <c r="D6" s="65">
        <f>'Нагрузка ежечасно'!R7</f>
        <v>0</v>
      </c>
      <c r="E6" s="65">
        <f>'Нагрузка ежечасно'!B7</f>
        <v>32.8498917340499</v>
      </c>
      <c r="F6" s="65">
        <f>'Нагрузка ежечасно'!C7</f>
        <v>379.44</v>
      </c>
      <c r="G6" s="65">
        <f>'Нагрузка ежечасно'!D7</f>
        <v>312.48</v>
      </c>
      <c r="H6" s="65">
        <f>'Нагрузка ежечасно'!S7</f>
        <v>0.3324467221662229</v>
      </c>
      <c r="I6" s="65">
        <f>'Нагрузка ежечасно'!T7</f>
        <v>3.84</v>
      </c>
      <c r="J6" s="65">
        <f>'Нагрузка ежечасно'!U7</f>
        <v>7.32</v>
      </c>
      <c r="K6" s="65">
        <f>'Нагрузка ежечасно'!E7</f>
        <v>12.435838843964422</v>
      </c>
      <c r="L6" s="65">
        <f>'Нагрузка ежечасно'!F7</f>
        <v>144</v>
      </c>
      <c r="M6" s="65">
        <f>'Нагрузка ежечасно'!G7</f>
        <v>145.44</v>
      </c>
    </row>
    <row r="7" spans="1:13" s="66" customFormat="1" ht="15" hidden="1">
      <c r="A7" s="42">
        <f>'Нагрузка ежечасно'!A107</f>
        <v>40161.1666666667</v>
      </c>
      <c r="B7" s="65">
        <f>'Нагрузка ежечасно'!P8</f>
        <v>0</v>
      </c>
      <c r="C7" s="65">
        <f>'Нагрузка ежечасно'!Q8</f>
        <v>0</v>
      </c>
      <c r="D7" s="65">
        <f>'Нагрузка ежечасно'!R8</f>
        <v>0</v>
      </c>
      <c r="E7" s="65">
        <f>'Нагрузка ежечасно'!B8</f>
        <v>43.639664020174536</v>
      </c>
      <c r="F7" s="65">
        <f>'Нагрузка ежечасно'!C8</f>
        <v>505.43999999999994</v>
      </c>
      <c r="G7" s="65">
        <f>'Нагрузка ежечасно'!D8</f>
        <v>311.04</v>
      </c>
      <c r="H7" s="65">
        <f>'Нагрузка ежечасно'!S8</f>
        <v>0.38334937529593016</v>
      </c>
      <c r="I7" s="65">
        <f>'Нагрузка ежечасно'!T8</f>
        <v>4.4399999999999995</v>
      </c>
      <c r="J7" s="65">
        <f>'Нагрузка ежечасно'!U8</f>
        <v>8.52</v>
      </c>
      <c r="K7" s="65">
        <f>'Нагрузка ежечасно'!E8</f>
        <v>17.929278611925042</v>
      </c>
      <c r="L7" s="65">
        <f>'Нагрузка ежечасно'!F8</f>
        <v>208.08</v>
      </c>
      <c r="M7" s="65">
        <f>'Нагрузка ежечасно'!G8</f>
        <v>156.95999999999998</v>
      </c>
    </row>
    <row r="8" spans="1:13" s="66" customFormat="1" ht="15" hidden="1">
      <c r="A8" s="42">
        <f>'Нагрузка ежечасно'!A108</f>
        <v>40160.2083333334</v>
      </c>
      <c r="B8" s="65">
        <f>'Нагрузка ежечасно'!P9</f>
        <v>0</v>
      </c>
      <c r="C8" s="65">
        <f>'Нагрузка ежечасно'!Q9</f>
        <v>0</v>
      </c>
      <c r="D8" s="65">
        <f>'Нагрузка ежечасно'!R9</f>
        <v>0</v>
      </c>
      <c r="E8" s="65">
        <f>'Нагрузка ежечасно'!B9</f>
        <v>57.37522368394414</v>
      </c>
      <c r="F8" s="65">
        <f>'Нагрузка ежечасно'!C9</f>
        <v>663.12</v>
      </c>
      <c r="G8" s="65">
        <f>'Нагрузка ежечасно'!D9</f>
        <v>326.88</v>
      </c>
      <c r="H8" s="65">
        <f>'Нагрузка ежечасно'!S9</f>
        <v>0.5087560551055488</v>
      </c>
      <c r="I8" s="65">
        <f>'Нагрузка ежечасно'!T9</f>
        <v>5.88</v>
      </c>
      <c r="J8" s="65">
        <f>'Нагрузка ежечасно'!U9</f>
        <v>11.04</v>
      </c>
      <c r="K8" s="65">
        <f>'Нагрузка ежечасно'!E9</f>
        <v>33.437304578266115</v>
      </c>
      <c r="L8" s="65">
        <f>'Нагрузка ежечасно'!F9</f>
        <v>386.64</v>
      </c>
      <c r="M8" s="65">
        <f>'Нагрузка ежечасно'!G9</f>
        <v>326.88</v>
      </c>
    </row>
    <row r="9" spans="1:13" s="66" customFormat="1" ht="15" hidden="1">
      <c r="A9" s="42">
        <f>'Нагрузка ежечасно'!A109</f>
        <v>40159.25</v>
      </c>
      <c r="B9" s="65">
        <f>'Нагрузка ежечасно'!P10</f>
        <v>0</v>
      </c>
      <c r="C9" s="65">
        <f>'Нагрузка ежечасно'!Q10</f>
        <v>0</v>
      </c>
      <c r="D9" s="65">
        <f>'Нагрузка ежечасно'!R10</f>
        <v>0</v>
      </c>
      <c r="E9" s="65">
        <f>'Нагрузка ежечасно'!B10</f>
        <v>61.23190069329373</v>
      </c>
      <c r="F9" s="65">
        <f>'Нагрузка ежечасно'!C10</f>
        <v>704.1600000000001</v>
      </c>
      <c r="G9" s="65">
        <f>'Нагрузка ежечасно'!D10</f>
        <v>343.44000000000005</v>
      </c>
      <c r="H9" s="65">
        <f>'Нагрузка ежечасно'!S10</f>
        <v>0.4800046748281376</v>
      </c>
      <c r="I9" s="65">
        <f>'Нагрузка ежечасно'!T10</f>
        <v>5.52</v>
      </c>
      <c r="J9" s="65">
        <f>'Нагрузка ежечасно'!U10</f>
        <v>10.8</v>
      </c>
      <c r="K9" s="65">
        <f>'Нагрузка ежечасно'!E10</f>
        <v>46.14714234600535</v>
      </c>
      <c r="L9" s="65">
        <f>'Нагрузка ежечасно'!F10</f>
        <v>532.8</v>
      </c>
      <c r="M9" s="65">
        <f>'Нагрузка ежечасно'!G10</f>
        <v>420.48</v>
      </c>
    </row>
    <row r="10" spans="1:13" s="66" customFormat="1" ht="15">
      <c r="A10" s="42">
        <f>'Нагрузка ежечасно'!A110</f>
        <v>40158.2916666667</v>
      </c>
      <c r="B10" s="65">
        <f>'Нагрузка ежечасно'!P11</f>
        <v>0</v>
      </c>
      <c r="C10" s="65">
        <f>'Нагрузка ежечасно'!Q11</f>
        <v>0</v>
      </c>
      <c r="D10" s="65">
        <f>'Нагрузка ежечасно'!R11</f>
        <v>0</v>
      </c>
      <c r="E10" s="65">
        <f>'Нагрузка ежечасно'!B11</f>
        <v>59.406028768967225</v>
      </c>
      <c r="F10" s="65">
        <f>'Нагрузка ежечасно'!C11</f>
        <v>680.4</v>
      </c>
      <c r="G10" s="65">
        <f>'Нагрузка ежечасно'!D11</f>
        <v>349.20000000000005</v>
      </c>
      <c r="H10" s="65">
        <f>'Нагрузка ежечасно'!S11</f>
        <v>0.4819536725524678</v>
      </c>
      <c r="I10" s="65">
        <f>'Нагрузка ежечасно'!T11</f>
        <v>5.52</v>
      </c>
      <c r="J10" s="65">
        <f>'Нагрузка ежечасно'!U11</f>
        <v>10.68</v>
      </c>
      <c r="K10" s="65">
        <f>'Нагрузка ежечасно'!E11</f>
        <v>60.63334071646798</v>
      </c>
      <c r="L10" s="65">
        <f>'Нагрузка ежечасно'!F11</f>
        <v>696.96</v>
      </c>
      <c r="M10" s="65">
        <f>'Нагрузка ежечасно'!G11</f>
        <v>518.4000000000001</v>
      </c>
    </row>
    <row r="11" spans="1:13" s="66" customFormat="1" ht="15" hidden="1">
      <c r="A11" s="42">
        <f>'Нагрузка ежечасно'!A111</f>
        <v>40157.3333333334</v>
      </c>
      <c r="B11" s="65">
        <f>'Нагрузка ежечасно'!P12</f>
        <v>0</v>
      </c>
      <c r="C11" s="65">
        <f>'Нагрузка ежечасно'!Q12</f>
        <v>0</v>
      </c>
      <c r="D11" s="65">
        <f>'Нагрузка ежечасно'!R12</f>
        <v>0</v>
      </c>
      <c r="E11" s="65">
        <f>'Нагрузка ежечасно'!B12</f>
        <v>59.164462793357146</v>
      </c>
      <c r="F11" s="65">
        <f>'Нагрузка ежечасно'!C12</f>
        <v>673.2</v>
      </c>
      <c r="G11" s="65">
        <f>'Нагрузка ежечасно'!D12</f>
        <v>343.44000000000005</v>
      </c>
      <c r="H11" s="65">
        <f>'Нагрузка ежечасно'!S12</f>
        <v>0.4323962521439648</v>
      </c>
      <c r="I11" s="65">
        <f>'Нагрузка ежечасно'!T12</f>
        <v>4.92</v>
      </c>
      <c r="J11" s="65">
        <f>'Нагрузка ежечасно'!U12</f>
        <v>10.8</v>
      </c>
      <c r="K11" s="65">
        <f>'Нагрузка ежечасно'!E12</f>
        <v>49.07179835799823</v>
      </c>
      <c r="L11" s="65">
        <f>'Нагрузка ежечасно'!F12</f>
        <v>563.04</v>
      </c>
      <c r="M11" s="65">
        <f>'Нагрузка ежечасно'!G12</f>
        <v>370.08</v>
      </c>
    </row>
    <row r="12" spans="1:13" s="66" customFormat="1" ht="15" hidden="1">
      <c r="A12" s="42">
        <f>'Нагрузка ежечасно'!A112</f>
        <v>40156.375</v>
      </c>
      <c r="B12" s="65">
        <f>'Нагрузка ежечасно'!P13</f>
        <v>0</v>
      </c>
      <c r="C12" s="65">
        <f>'Нагрузка ежечасно'!Q13</f>
        <v>0</v>
      </c>
      <c r="D12" s="65">
        <f>'Нагрузка ежечасно'!R13</f>
        <v>0</v>
      </c>
      <c r="E12" s="65">
        <f>'Нагрузка ежечасно'!B13</f>
        <v>59.144843080811626</v>
      </c>
      <c r="F12" s="65">
        <f>'Нагрузка ежечасно'!C13</f>
        <v>673.92</v>
      </c>
      <c r="G12" s="65">
        <f>'Нагрузка ежечасно'!D13</f>
        <v>357.84000000000003</v>
      </c>
      <c r="H12" s="65">
        <f>'Нагрузка ежечасно'!S13</f>
        <v>0.33700765288211754</v>
      </c>
      <c r="I12" s="65">
        <f>'Нагрузка ежечасно'!T13</f>
        <v>3.84</v>
      </c>
      <c r="J12" s="65">
        <f>'Нагрузка ежечасно'!U13</f>
        <v>10.68</v>
      </c>
      <c r="K12" s="65">
        <f>'Нагрузка ежечасно'!E13</f>
        <v>41.45538769554893</v>
      </c>
      <c r="L12" s="65">
        <f>'Нагрузка ежечасно'!F13</f>
        <v>475.20000000000005</v>
      </c>
      <c r="M12" s="65">
        <f>'Нагрузка ежечасно'!G13</f>
        <v>209.52</v>
      </c>
    </row>
    <row r="13" spans="1:13" s="66" customFormat="1" ht="15">
      <c r="A13" s="42">
        <f>'Нагрузка ежечасно'!A113</f>
        <v>40155.4166666667</v>
      </c>
      <c r="B13" s="65">
        <f>'Нагрузка ежечасно'!P14</f>
        <v>0</v>
      </c>
      <c r="C13" s="65">
        <f>'Нагрузка ежечасно'!Q14</f>
        <v>0</v>
      </c>
      <c r="D13" s="65">
        <f>'Нагрузка ежечасно'!R14</f>
        <v>0</v>
      </c>
      <c r="E13" s="65">
        <f>'Нагрузка ежечасно'!B14</f>
        <v>59.300644380072626</v>
      </c>
      <c r="F13" s="65">
        <f>'Нагрузка ежечасно'!C14</f>
        <v>678.96</v>
      </c>
      <c r="G13" s="65">
        <f>'Нагрузка ежечасно'!D14</f>
        <v>352.08000000000004</v>
      </c>
      <c r="H13" s="65">
        <f>'Нагрузка ежечасно'!S14</f>
        <v>0.18865528434805715</v>
      </c>
      <c r="I13" s="65">
        <f>'Нагрузка ежечасно'!T14</f>
        <v>2.16</v>
      </c>
      <c r="J13" s="65">
        <f>'Нагрузка ежечасно'!U14</f>
        <v>6.84</v>
      </c>
      <c r="K13" s="65">
        <f>'Нагрузка ежечасно'!E14</f>
        <v>40.45571745392412</v>
      </c>
      <c r="L13" s="65">
        <f>'Нагрузка ежечасно'!F14</f>
        <v>464.4</v>
      </c>
      <c r="M13" s="65">
        <f>'Нагрузка ежечасно'!G14</f>
        <v>317.52</v>
      </c>
    </row>
    <row r="14" spans="1:13" s="66" customFormat="1" ht="15" hidden="1">
      <c r="A14" s="42">
        <f>'Нагрузка ежечасно'!A114</f>
        <v>40154.4583333334</v>
      </c>
      <c r="B14" s="65">
        <f>'Нагрузка ежечасно'!P15</f>
        <v>0</v>
      </c>
      <c r="C14" s="65">
        <f>'Нагрузка ежечасно'!Q15</f>
        <v>0</v>
      </c>
      <c r="D14" s="65">
        <f>'Нагрузка ежечасно'!R15</f>
        <v>0</v>
      </c>
      <c r="E14" s="65">
        <f>'Нагрузка ежечасно'!B15</f>
        <v>60.02410058584128</v>
      </c>
      <c r="F14" s="65">
        <f>'Нагрузка ежечасно'!C15</f>
        <v>689.04</v>
      </c>
      <c r="G14" s="65">
        <f>'Нагрузка ежечасно'!D15</f>
        <v>350.64</v>
      </c>
      <c r="H14" s="65">
        <f>'Нагрузка ежечасно'!S15</f>
        <v>0.18816332472050562</v>
      </c>
      <c r="I14" s="65">
        <f>'Нагрузка ежечасно'!T15</f>
        <v>2.16</v>
      </c>
      <c r="J14" s="65">
        <f>'Нагрузка ежечасно'!U15</f>
        <v>6.720000000000001</v>
      </c>
      <c r="K14" s="65">
        <f>'Нагрузка ежечасно'!E15</f>
        <v>45.37864173379794</v>
      </c>
      <c r="L14" s="65">
        <f>'Нагрузка ежечасно'!F15</f>
        <v>522</v>
      </c>
      <c r="M14" s="65">
        <f>'Нагрузка ежечасно'!G15</f>
        <v>500.40000000000003</v>
      </c>
    </row>
    <row r="15" spans="1:13" s="66" customFormat="1" ht="15" hidden="1">
      <c r="A15" s="42">
        <f>'Нагрузка ежечасно'!A115</f>
        <v>40153.5000000001</v>
      </c>
      <c r="B15" s="65">
        <f>'Нагрузка ежечасно'!P16</f>
        <v>0</v>
      </c>
      <c r="C15" s="65">
        <f>'Нагрузка ежечасно'!Q16</f>
        <v>0</v>
      </c>
      <c r="D15" s="65">
        <f>'Нагрузка ежечасно'!R16</f>
        <v>0</v>
      </c>
      <c r="E15" s="65">
        <f>'Нагрузка ежечасно'!B16</f>
        <v>58.777378148261135</v>
      </c>
      <c r="F15" s="65">
        <f>'Нагрузка ежечасно'!C16</f>
        <v>673.2</v>
      </c>
      <c r="G15" s="65">
        <f>'Нагрузка ежечасно'!D16</f>
        <v>334.79999999999995</v>
      </c>
      <c r="H15" s="65">
        <f>'Нагрузка ежечасно'!S16</f>
        <v>0.17811326711594283</v>
      </c>
      <c r="I15" s="65">
        <f>'Нагрузка ежечасно'!T16</f>
        <v>2.04</v>
      </c>
      <c r="J15" s="65">
        <f>'Нагрузка ежечасно'!U16</f>
        <v>6.48</v>
      </c>
      <c r="K15" s="65">
        <f>'Нагрузка ежечасно'!E16</f>
        <v>82.45715184233977</v>
      </c>
      <c r="L15" s="65">
        <f>'Нагрузка ежечасно'!F16</f>
        <v>943.9200000000001</v>
      </c>
      <c r="M15" s="65">
        <f>'Нагрузка ежечасно'!G16</f>
        <v>943.9200000000001</v>
      </c>
    </row>
    <row r="16" spans="1:13" s="66" customFormat="1" ht="15" hidden="1">
      <c r="A16" s="42">
        <f>'Нагрузка ежечасно'!A116</f>
        <v>40152.5416666667</v>
      </c>
      <c r="B16" s="65">
        <f>'Нагрузка ежечасно'!P17</f>
        <v>0</v>
      </c>
      <c r="C16" s="65">
        <f>'Нагрузка ежечасно'!Q17</f>
        <v>0</v>
      </c>
      <c r="D16" s="65">
        <f>'Нагрузка ежечасно'!R17</f>
        <v>0</v>
      </c>
      <c r="E16" s="65">
        <f>'Нагрузка ежечасно'!B17</f>
        <v>56.29393010628192</v>
      </c>
      <c r="F16" s="65">
        <f>'Нагрузка ежечасно'!C17</f>
        <v>639.36</v>
      </c>
      <c r="G16" s="65">
        <f>'Нагрузка ежечасно'!D17</f>
        <v>345.6</v>
      </c>
      <c r="H16" s="65">
        <f>'Нагрузка ежечасно'!S17</f>
        <v>0.1901821963050065</v>
      </c>
      <c r="I16" s="65">
        <f>'Нагрузка ежечасно'!T17</f>
        <v>2.16</v>
      </c>
      <c r="J16" s="65">
        <f>'Нагрузка ежечасно'!U17</f>
        <v>6.84</v>
      </c>
      <c r="K16" s="65">
        <f>'Нагрузка ежечасно'!E17</f>
        <v>28.26110469518131</v>
      </c>
      <c r="L16" s="65">
        <f>'Нагрузка ежечасно'!F17</f>
        <v>324</v>
      </c>
      <c r="M16" s="65">
        <f>'Нагрузка ежечасно'!G17</f>
        <v>324</v>
      </c>
    </row>
    <row r="17" spans="1:13" s="66" customFormat="1" ht="15" hidden="1">
      <c r="A17" s="42">
        <f>'Нагрузка ежечасно'!A117</f>
        <v>40151.5833333334</v>
      </c>
      <c r="B17" s="65">
        <f>'Нагрузка ежечасно'!P18</f>
        <v>0</v>
      </c>
      <c r="C17" s="65">
        <f>'Нагрузка ежечасно'!Q18</f>
        <v>0</v>
      </c>
      <c r="D17" s="65">
        <f>'Нагрузка ежечасно'!R18</f>
        <v>0</v>
      </c>
      <c r="E17" s="65">
        <f>'Нагрузка ежечасно'!B18</f>
        <v>54.03880348041927</v>
      </c>
      <c r="F17" s="65">
        <f>'Нагрузка ежечасно'!C18</f>
        <v>612.72</v>
      </c>
      <c r="G17" s="65">
        <f>'Нагрузка ежечасно'!D18</f>
        <v>342.72</v>
      </c>
      <c r="H17" s="65">
        <f>'Нагрузка ежечасно'!S18</f>
        <v>0.1905010698487166</v>
      </c>
      <c r="I17" s="65">
        <f>'Нагрузка ежечасно'!T18</f>
        <v>2.16</v>
      </c>
      <c r="J17" s="65">
        <f>'Нагрузка ежечасно'!U18</f>
        <v>6.96</v>
      </c>
      <c r="K17" s="65">
        <f>'Нагрузка ежечасно'!E18</f>
        <v>11.868394782162454</v>
      </c>
      <c r="L17" s="65">
        <f>'Нагрузка ежечасно'!F18</f>
        <v>136.07999999999998</v>
      </c>
      <c r="M17" s="65">
        <f>'Нагрузка ежечасно'!G18</f>
        <v>161.28</v>
      </c>
    </row>
    <row r="18" spans="1:13" s="66" customFormat="1" ht="15" hidden="1">
      <c r="A18" s="42">
        <f>'Нагрузка ежечасно'!A118</f>
        <v>40150.6250000001</v>
      </c>
      <c r="B18" s="65">
        <f>'Нагрузка ежечасно'!P19</f>
        <v>0</v>
      </c>
      <c r="C18" s="65">
        <f>'Нагрузка ежечасно'!Q19</f>
        <v>0</v>
      </c>
      <c r="D18" s="65">
        <f>'Нагрузка ежечасно'!R19</f>
        <v>0</v>
      </c>
      <c r="E18" s="65">
        <f>'Нагрузка ежечасно'!B19</f>
        <v>53.05371941977162</v>
      </c>
      <c r="F18" s="65">
        <f>'Нагрузка ежечасно'!C19</f>
        <v>608.4000000000001</v>
      </c>
      <c r="G18" s="65">
        <f>'Нагрузка ежечасно'!D19</f>
        <v>332.64</v>
      </c>
      <c r="H18" s="65">
        <f>'Нагрузка ежечасно'!S19</f>
        <v>0.18835640030688147</v>
      </c>
      <c r="I18" s="65">
        <f>'Нагрузка ежечасно'!T19</f>
        <v>2.16</v>
      </c>
      <c r="J18" s="65">
        <f>'Нагрузка ежечасно'!U19</f>
        <v>7.08</v>
      </c>
      <c r="K18" s="65">
        <f>'Нагрузка ежечасно'!E19</f>
        <v>10.734659820618187</v>
      </c>
      <c r="L18" s="65">
        <f>'Нагрузка ежечасно'!F19</f>
        <v>123.12</v>
      </c>
      <c r="M18" s="65">
        <f>'Нагрузка ежечасно'!G19</f>
        <v>153.36</v>
      </c>
    </row>
    <row r="19" spans="1:13" s="66" customFormat="1" ht="15" hidden="1">
      <c r="A19" s="42">
        <f>'Нагрузка ежечасно'!A119</f>
        <v>40149.6666666667</v>
      </c>
      <c r="B19" s="65">
        <f>'Нагрузка ежечасно'!P20</f>
        <v>0</v>
      </c>
      <c r="C19" s="65">
        <f>'Нагрузка ежечасно'!Q20</f>
        <v>0</v>
      </c>
      <c r="D19" s="65">
        <f>'Нагрузка ежечасно'!R20</f>
        <v>0</v>
      </c>
      <c r="E19" s="65">
        <f>'Нагрузка ежечасно'!B20</f>
        <v>52.284249108743715</v>
      </c>
      <c r="F19" s="65">
        <f>'Нагрузка ежечасно'!C20</f>
        <v>600.48</v>
      </c>
      <c r="G19" s="65">
        <f>'Нагрузка ежечасно'!D20</f>
        <v>331.91999999999996</v>
      </c>
      <c r="H19" s="65">
        <f>'Нагрузка ежечасно'!S20</f>
        <v>0.19852132954958648</v>
      </c>
      <c r="I19" s="65">
        <f>'Нагрузка ежечасно'!T20</f>
        <v>2.2800000000000002</v>
      </c>
      <c r="J19" s="65">
        <f>'Нагрузка ежечасно'!U20</f>
        <v>7.08</v>
      </c>
      <c r="K19" s="65">
        <f>'Нагрузка ежечасно'!E20</f>
        <v>12.559934589749162</v>
      </c>
      <c r="L19" s="65">
        <f>'Нагрузка ежечасно'!F20</f>
        <v>144.72</v>
      </c>
      <c r="M19" s="65">
        <f>'Нагрузка ежечасно'!G20</f>
        <v>152.64</v>
      </c>
    </row>
    <row r="20" spans="1:13" s="66" customFormat="1" ht="15" hidden="1">
      <c r="A20" s="42">
        <f>'Нагрузка ежечасно'!A120</f>
        <v>40148.7083333334</v>
      </c>
      <c r="B20" s="65">
        <f>'Нагрузка ежечасно'!P21</f>
        <v>0</v>
      </c>
      <c r="C20" s="65">
        <f>'Нагрузка ежечасно'!Q21</f>
        <v>0</v>
      </c>
      <c r="D20" s="65">
        <f>'Нагрузка ежечасно'!R21</f>
        <v>0</v>
      </c>
      <c r="E20" s="65">
        <f>'Нагрузка ежечасно'!B21</f>
        <v>51.30598922250564</v>
      </c>
      <c r="F20" s="65">
        <f>'Нагрузка ежечасно'!C21</f>
        <v>589.6800000000001</v>
      </c>
      <c r="G20" s="65">
        <f>'Нагрузка ежечасно'!D21</f>
        <v>327.6</v>
      </c>
      <c r="H20" s="65">
        <f>'Нагрузка ежечасно'!S21</f>
        <v>0.1879340264560646</v>
      </c>
      <c r="I20" s="65">
        <f>'Нагрузка ежечасно'!T21</f>
        <v>2.16</v>
      </c>
      <c r="J20" s="65">
        <f>'Нагрузка ежечасно'!U21</f>
        <v>7.08</v>
      </c>
      <c r="K20" s="65">
        <f>'Нагрузка ежечасно'!E21</f>
        <v>13.207778296417425</v>
      </c>
      <c r="L20" s="65">
        <f>'Нагрузка ежечасно'!F21</f>
        <v>151.92</v>
      </c>
      <c r="M20" s="65">
        <f>'Нагрузка ежечасно'!G21</f>
        <v>156.96</v>
      </c>
    </row>
    <row r="21" spans="1:13" s="66" customFormat="1" ht="15">
      <c r="A21" s="42">
        <f>'Нагрузка ежечасно'!A121</f>
        <v>40147.7500000001</v>
      </c>
      <c r="B21" s="65">
        <f>'Нагрузка ежечасно'!P22</f>
        <v>0</v>
      </c>
      <c r="C21" s="65">
        <f>'Нагрузка ежечасно'!Q22</f>
        <v>0</v>
      </c>
      <c r="D21" s="65">
        <f>'Нагрузка ежечасно'!R22</f>
        <v>0</v>
      </c>
      <c r="E21" s="65">
        <f>'Нагрузка ежечасно'!B22</f>
        <v>51.08605309832821</v>
      </c>
      <c r="F21" s="65">
        <f>'Нагрузка ежечасно'!C22</f>
        <v>586.8</v>
      </c>
      <c r="G21" s="65">
        <f>'Нагрузка ежечасно'!D22</f>
        <v>321.84000000000003</v>
      </c>
      <c r="H21" s="65">
        <f>'Нагрузка ежечасно'!S22</f>
        <v>0.19849386684422005</v>
      </c>
      <c r="I21" s="65">
        <f>'Нагрузка ежечасно'!T22</f>
        <v>2.2800000000000002</v>
      </c>
      <c r="J21" s="65">
        <f>'Нагрузка ежечасно'!U22</f>
        <v>7.08</v>
      </c>
      <c r="K21" s="65">
        <f>'Нагрузка ежечасно'!E22</f>
        <v>13.665902654190786</v>
      </c>
      <c r="L21" s="65">
        <f>'Нагрузка ежечасно'!F22</f>
        <v>157.68</v>
      </c>
      <c r="M21" s="65">
        <f>'Нагрузка ежечасно'!G22</f>
        <v>156.96</v>
      </c>
    </row>
    <row r="22" spans="1:13" s="66" customFormat="1" ht="15" hidden="1">
      <c r="A22" s="42">
        <f>'Нагрузка ежечасно'!A122</f>
        <v>40146.7916666668</v>
      </c>
      <c r="B22" s="65">
        <f>'Нагрузка ежечасно'!P23</f>
        <v>0</v>
      </c>
      <c r="C22" s="65">
        <f>'Нагрузка ежечасно'!Q23</f>
        <v>0</v>
      </c>
      <c r="D22" s="65">
        <f>'Нагрузка ежечасно'!R23</f>
        <v>0</v>
      </c>
      <c r="E22" s="65">
        <f>'Нагрузка ежечасно'!B23</f>
        <v>53.3859413374564</v>
      </c>
      <c r="F22" s="65">
        <f>'Нагрузка ежечасно'!C23</f>
        <v>614.88</v>
      </c>
      <c r="G22" s="65">
        <f>'Нагрузка ежечасно'!D23</f>
        <v>322.56</v>
      </c>
      <c r="H22" s="65">
        <f>'Нагрузка ежечасно'!S23</f>
        <v>0.30214525737436293</v>
      </c>
      <c r="I22" s="65">
        <f>'Нагрузка ежечасно'!T23</f>
        <v>3.4799999999999995</v>
      </c>
      <c r="J22" s="65">
        <f>'Нагрузка ежечасно'!U23</f>
        <v>8.28</v>
      </c>
      <c r="K22" s="65">
        <f>'Нагрузка ежечасно'!E23</f>
        <v>14.109155369529896</v>
      </c>
      <c r="L22" s="65">
        <f>'Нагрузка ежечасно'!F23</f>
        <v>162.72</v>
      </c>
      <c r="M22" s="65">
        <f>'Нагрузка ежечасно'!G23</f>
        <v>159.84</v>
      </c>
    </row>
    <row r="23" spans="1:13" s="66" customFormat="1" ht="15" hidden="1">
      <c r="A23" s="42">
        <f>'Нагрузка ежечасно'!A123</f>
        <v>40145.8333333334</v>
      </c>
      <c r="B23" s="65">
        <f>'Нагрузка ежечасно'!P24</f>
        <v>0</v>
      </c>
      <c r="C23" s="65">
        <f>'Нагрузка ежечасно'!Q24</f>
        <v>0</v>
      </c>
      <c r="D23" s="65">
        <f>'Нагрузка ежечасно'!R24</f>
        <v>0.24</v>
      </c>
      <c r="E23" s="65">
        <f>'Нагрузка ежечасно'!B24</f>
        <v>50.64552436872426</v>
      </c>
      <c r="F23" s="65">
        <f>'Нагрузка ежечасно'!C24</f>
        <v>582.48</v>
      </c>
      <c r="G23" s="65">
        <f>'Нагрузка ежечасно'!D24</f>
        <v>327.6</v>
      </c>
      <c r="H23" s="65">
        <f>'Нагрузка ежечасно'!S24</f>
        <v>0.6364600301796827</v>
      </c>
      <c r="I23" s="65">
        <f>'Нагрузка ежечасно'!T24</f>
        <v>7.32</v>
      </c>
      <c r="J23" s="65">
        <f>'Нагрузка ежечасно'!U24</f>
        <v>11.16</v>
      </c>
      <c r="K23" s="65">
        <f>'Нагрузка ежечасно'!E24</f>
        <v>13.754916905192328</v>
      </c>
      <c r="L23" s="65">
        <f>'Нагрузка ежечасно'!F24</f>
        <v>158.4</v>
      </c>
      <c r="M23" s="65">
        <f>'Нагрузка ежечасно'!G24</f>
        <v>169.92</v>
      </c>
    </row>
    <row r="24" spans="1:13" s="66" customFormat="1" ht="15" hidden="1">
      <c r="A24" s="42">
        <f>'Нагрузка ежечасно'!A124</f>
        <v>40144.8750000001</v>
      </c>
      <c r="B24" s="65">
        <f>'Нагрузка ежечасно'!P25</f>
        <v>0</v>
      </c>
      <c r="C24" s="65">
        <f>'Нагрузка ежечасно'!Q25</f>
        <v>0</v>
      </c>
      <c r="D24" s="65">
        <f>'Нагрузка ежечасно'!R25</f>
        <v>0</v>
      </c>
      <c r="E24" s="65">
        <f>'Нагрузка ежечасно'!B25</f>
        <v>40.945805676639274</v>
      </c>
      <c r="F24" s="65">
        <f>'Нагрузка ежечасно'!C25</f>
        <v>470.88</v>
      </c>
      <c r="G24" s="65">
        <f>'Нагрузка ежечасно'!D25</f>
        <v>334.08</v>
      </c>
      <c r="H24" s="65">
        <f>'Нагрузка ежечасно'!S25</f>
        <v>0.6156479446793367</v>
      </c>
      <c r="I24" s="65">
        <f>'Нагрузка ежечасно'!T25</f>
        <v>7.08</v>
      </c>
      <c r="J24" s="65">
        <f>'Нагрузка ежечасно'!U25</f>
        <v>11.399999999999999</v>
      </c>
      <c r="K24" s="65">
        <f>'Нагрузка ежечасно'!E25</f>
        <v>11.503182347408092</v>
      </c>
      <c r="L24" s="65">
        <f>'Нагрузка ежечасно'!F25</f>
        <v>132.48</v>
      </c>
      <c r="M24" s="65">
        <f>'Нагрузка ежечасно'!G25</f>
        <v>162</v>
      </c>
    </row>
    <row r="25" spans="1:13" s="66" customFormat="1" ht="15" hidden="1">
      <c r="A25" s="42">
        <f>'Нагрузка ежечасно'!A125</f>
        <v>40143.9166666668</v>
      </c>
      <c r="B25" s="65">
        <f>'Нагрузка ежечасно'!P26</f>
        <v>0</v>
      </c>
      <c r="C25" s="65">
        <f>'Нагрузка ежечасно'!Q26</f>
        <v>0</v>
      </c>
      <c r="D25" s="65">
        <f>'Нагрузка ежечасно'!R26</f>
        <v>0</v>
      </c>
      <c r="E25" s="65">
        <f>'Нагрузка ежечасно'!B26</f>
        <v>31.699077331670658</v>
      </c>
      <c r="F25" s="65">
        <f>'Нагрузка ежечасно'!C26</f>
        <v>364.32000000000005</v>
      </c>
      <c r="G25" s="65">
        <f>'Нагрузка ежечасно'!D26</f>
        <v>332.64</v>
      </c>
      <c r="H25" s="65">
        <f>'Нагрузка ежечасно'!S26</f>
        <v>0.6055818462572127</v>
      </c>
      <c r="I25" s="65">
        <f>'Нагрузка ежечасно'!T26</f>
        <v>6.96</v>
      </c>
      <c r="J25" s="65">
        <f>'Нагрузка ежечасно'!U26</f>
        <v>11.399999999999999</v>
      </c>
      <c r="K25" s="65">
        <f>'Нагрузка ежечасно'!E26</f>
        <v>9.629303931071275</v>
      </c>
      <c r="L25" s="65">
        <f>'Нагрузка ежечасно'!F26</f>
        <v>110.88</v>
      </c>
      <c r="M25" s="65">
        <f>'Нагрузка ежечасно'!G26</f>
        <v>149.76</v>
      </c>
    </row>
    <row r="26" spans="1:13" s="66" customFormat="1" ht="15" hidden="1">
      <c r="A26" s="42">
        <f>'Нагрузка ежечасно'!A126</f>
        <v>40142.9583333334</v>
      </c>
      <c r="B26" s="65">
        <f>'Нагрузка ежечасно'!P27</f>
        <v>0</v>
      </c>
      <c r="C26" s="65">
        <f>'Нагрузка ежечасно'!Q27</f>
        <v>0</v>
      </c>
      <c r="D26" s="65">
        <f>'Нагрузка ежечасно'!R27</f>
        <v>0</v>
      </c>
      <c r="E26" s="65">
        <f>'Нагрузка ежечасно'!B27</f>
        <v>27.455842202039346</v>
      </c>
      <c r="F26" s="65">
        <f>'Нагрузка ежечасно'!C27</f>
        <v>315.36</v>
      </c>
      <c r="G26" s="65">
        <f>'Нагрузка ежечасно'!D27</f>
        <v>319.68</v>
      </c>
      <c r="H26" s="65">
        <f>'Нагрузка ежечасно'!S27</f>
        <v>0.6059508552961499</v>
      </c>
      <c r="I26" s="65">
        <f>'Нагрузка ежечасно'!T27</f>
        <v>6.96</v>
      </c>
      <c r="J26" s="65">
        <f>'Нагрузка ежечасно'!U27</f>
        <v>11.16</v>
      </c>
      <c r="K26" s="65">
        <f>'Нагрузка ежечасно'!E27</f>
        <v>9.19317391202383</v>
      </c>
      <c r="L26" s="65">
        <f>'Нагрузка ежечасно'!F27</f>
        <v>105.84</v>
      </c>
      <c r="M26" s="65">
        <f>'Нагрузка ежечасно'!G27</f>
        <v>146.16</v>
      </c>
    </row>
    <row r="27" spans="1:13" s="66" customFormat="1" ht="15" hidden="1">
      <c r="A27" s="42">
        <f>'Нагрузка ежечасно'!A127</f>
        <v>40142.0000000001</v>
      </c>
      <c r="B27" s="65">
        <f>'Нагрузка ежечасно'!P28</f>
        <v>0</v>
      </c>
      <c r="C27" s="65">
        <f>'Нагрузка ежечасно'!Q28</f>
        <v>0</v>
      </c>
      <c r="D27" s="65">
        <f>'Нагрузка ежечасно'!R28</f>
        <v>0</v>
      </c>
      <c r="E27" s="65">
        <f>'Нагрузка ежечасно'!B28</f>
        <v>25.779069402774436</v>
      </c>
      <c r="F27" s="65">
        <f>'Нагрузка ежечасно'!C28</f>
        <v>295.91999999999996</v>
      </c>
      <c r="G27" s="65">
        <f>'Нагрузка ежечасно'!D28</f>
        <v>318.24</v>
      </c>
      <c r="H27" s="65">
        <f>'Нагрузка ежечасно'!S28</f>
        <v>0.6063203671374361</v>
      </c>
      <c r="I27" s="65">
        <f>'Нагрузка ежечасно'!T28</f>
        <v>6.96</v>
      </c>
      <c r="J27" s="65">
        <f>'Нагрузка ежечасно'!U28</f>
        <v>11.16</v>
      </c>
      <c r="K27" s="65">
        <f>'Нагрузка ежечасно'!E28</f>
        <v>9.507486320174506</v>
      </c>
      <c r="L27" s="65">
        <f>'Нагрузка ежечасно'!F28</f>
        <v>109.44</v>
      </c>
      <c r="M27" s="65">
        <f>'Нагрузка ежечасно'!G28</f>
        <v>146.88</v>
      </c>
    </row>
    <row r="29" spans="1:10" ht="15">
      <c r="A29" s="44"/>
      <c r="B29" s="91" t="str">
        <f>'Нагрузка ежечасно'!V3</f>
        <v>ГПП Яч. 611</v>
      </c>
      <c r="C29" s="83"/>
      <c r="D29" s="83"/>
      <c r="E29" s="91" t="str">
        <f>'Нагрузка ежечасно'!H3</f>
        <v>ГПП Яч. 617 (тп4)</v>
      </c>
      <c r="F29" s="83"/>
      <c r="G29" s="83"/>
      <c r="H29" s="91" t="str">
        <f>'Нагрузка ежечасно'!K3</f>
        <v>ГПП Яч. 620 (тп3)</v>
      </c>
      <c r="I29" s="83"/>
      <c r="J29" s="83"/>
    </row>
    <row r="30" spans="1:14" ht="15">
      <c r="A30" s="62" t="s">
        <v>0</v>
      </c>
      <c r="B30" s="28" t="s">
        <v>1</v>
      </c>
      <c r="C30" s="28" t="s">
        <v>2</v>
      </c>
      <c r="D30" s="31" t="s">
        <v>3</v>
      </c>
      <c r="E30" s="28" t="s">
        <v>1</v>
      </c>
      <c r="F30" s="28" t="s">
        <v>2</v>
      </c>
      <c r="G30" s="28" t="s">
        <v>3</v>
      </c>
      <c r="H30" s="28" t="s">
        <v>1</v>
      </c>
      <c r="I30" s="28" t="s">
        <v>2</v>
      </c>
      <c r="J30" s="31" t="s">
        <v>3</v>
      </c>
      <c r="N30" s="64"/>
    </row>
    <row r="31" spans="1:10" s="66" customFormat="1" ht="15">
      <c r="A31" s="42">
        <f aca="true" t="shared" si="0" ref="A31:A54">A4</f>
        <v>40164.041666666664</v>
      </c>
      <c r="B31" s="65">
        <f>'Нагрузка ежечасно'!V5</f>
        <v>0.808751241424515</v>
      </c>
      <c r="C31" s="65">
        <f>'Нагрузка ежечасно'!W5</f>
        <v>9.36</v>
      </c>
      <c r="D31" s="65">
        <f>'Нагрузка ежечасно'!X5</f>
        <v>14.52</v>
      </c>
      <c r="E31" s="65">
        <f>'Нагрузка ежечасно'!H5</f>
        <v>34.651880113342685</v>
      </c>
      <c r="F31" s="65">
        <f>'Нагрузка ежечасно'!I5</f>
        <v>401.03999999999996</v>
      </c>
      <c r="G31" s="65">
        <f>'Нагрузка ежечасно'!J5</f>
        <v>415.44</v>
      </c>
      <c r="H31" s="65">
        <f>'Нагрузка ежечасно'!K5</f>
        <v>44.00873947137617</v>
      </c>
      <c r="I31" s="65">
        <f>'Нагрузка ежечасно'!L5</f>
        <v>508.8</v>
      </c>
      <c r="J31" s="65">
        <f>'Нагрузка ежечасно'!M5</f>
        <v>374.4</v>
      </c>
    </row>
    <row r="32" spans="1:10" s="66" customFormat="1" ht="15" hidden="1">
      <c r="A32" s="42">
        <f t="shared" si="0"/>
        <v>40163.083333333336</v>
      </c>
      <c r="B32" s="65">
        <f>'Нагрузка ежечасно'!V6</f>
        <v>0.8075750540065817</v>
      </c>
      <c r="C32" s="65">
        <f>'Нагрузка ежечасно'!W6</f>
        <v>9.36</v>
      </c>
      <c r="D32" s="65">
        <f>'Нагрузка ежечасно'!X6</f>
        <v>14.76</v>
      </c>
      <c r="E32" s="65">
        <f>'Нагрузка ежечасно'!H6</f>
        <v>36.713604378299216</v>
      </c>
      <c r="F32" s="65">
        <f>'Нагрузка ежечасно'!I6</f>
        <v>425.52</v>
      </c>
      <c r="G32" s="65">
        <f>'Нагрузка ежечасно'!J6</f>
        <v>408.24</v>
      </c>
      <c r="H32" s="65">
        <f>'Нагрузка ежечасно'!K6</f>
        <v>46.37088464231452</v>
      </c>
      <c r="I32" s="65">
        <f>'Нагрузка ежечасно'!L6</f>
        <v>536.64</v>
      </c>
      <c r="J32" s="65">
        <f>'Нагрузка ежечасно'!M6</f>
        <v>359.03999999999996</v>
      </c>
    </row>
    <row r="33" spans="1:10" s="66" customFormat="1" ht="15" hidden="1">
      <c r="A33" s="42">
        <f t="shared" si="0"/>
        <v>40162.125</v>
      </c>
      <c r="B33" s="65">
        <f>'Нагрузка ежечасно'!V7</f>
        <v>0.7565135296745025</v>
      </c>
      <c r="C33" s="65">
        <f>'Нагрузка ежечасно'!W7</f>
        <v>8.760000000000002</v>
      </c>
      <c r="D33" s="65">
        <f>'Нагрузка ежечасно'!X7</f>
        <v>14.64</v>
      </c>
      <c r="E33" s="65">
        <f>'Нагрузка ежечасно'!H7</f>
        <v>48.99720504521982</v>
      </c>
      <c r="F33" s="65">
        <f>'Нагрузка ежечасно'!I7</f>
        <v>567.36</v>
      </c>
      <c r="G33" s="65">
        <f>'Нагрузка ежечасно'!J7</f>
        <v>393.12</v>
      </c>
      <c r="H33" s="65">
        <f>'Нагрузка ежечасно'!K7</f>
        <v>57.430171254215004</v>
      </c>
      <c r="I33" s="65">
        <f>'Нагрузка ежечасно'!L7</f>
        <v>663.36</v>
      </c>
      <c r="J33" s="65">
        <f>'Нагрузка ежечасно'!M7</f>
        <v>338.88</v>
      </c>
    </row>
    <row r="34" spans="1:10" s="66" customFormat="1" ht="15" hidden="1">
      <c r="A34" s="42">
        <f t="shared" si="0"/>
        <v>40161.1666666667</v>
      </c>
      <c r="B34" s="65">
        <f>'Нагрузка ежечасно'!V8</f>
        <v>0.7341284783429516</v>
      </c>
      <c r="C34" s="65">
        <f>'Нагрузка ежечасно'!W8</f>
        <v>8.52</v>
      </c>
      <c r="D34" s="65">
        <f>'Нагрузка ежечасно'!X8</f>
        <v>14.4</v>
      </c>
      <c r="E34" s="65">
        <f>'Нагрузка ежечасно'!H8</f>
        <v>62.163104391518665</v>
      </c>
      <c r="F34" s="65">
        <f>'Нагрузка ежечасно'!I8</f>
        <v>721.44</v>
      </c>
      <c r="G34" s="65">
        <f>'Нагрузка ежечасно'!J8</f>
        <v>381.6</v>
      </c>
      <c r="H34" s="65">
        <f>'Нагрузка ежечасно'!K8</f>
        <v>72.93998924549591</v>
      </c>
      <c r="I34" s="65">
        <f>'Нагрузка ежечасно'!L8</f>
        <v>844.8</v>
      </c>
      <c r="J34" s="65">
        <f>'Нагрузка ежечасно'!M8</f>
        <v>354.24</v>
      </c>
    </row>
    <row r="35" spans="1:10" s="66" customFormat="1" ht="15" hidden="1">
      <c r="A35" s="42">
        <f t="shared" si="0"/>
        <v>40160.2083333334</v>
      </c>
      <c r="B35" s="65">
        <f>'Нагрузка ежечасно'!V9</f>
        <v>0.9651363518866385</v>
      </c>
      <c r="C35" s="65">
        <f>'Нагрузка ежечасно'!W9</f>
        <v>11.16</v>
      </c>
      <c r="D35" s="65">
        <f>'Нагрузка ежечасно'!X9</f>
        <v>14.64</v>
      </c>
      <c r="E35" s="65">
        <f>'Нагрузка ежечасно'!H9</f>
        <v>60.71018987674016</v>
      </c>
      <c r="F35" s="65">
        <f>'Нагрузка ежечасно'!I9</f>
        <v>702</v>
      </c>
      <c r="G35" s="65">
        <f>'Нагрузка ежечасно'!J9</f>
        <v>396</v>
      </c>
      <c r="H35" s="65">
        <f>'Нагрузка ежечасно'!K9</f>
        <v>83.22833750461386</v>
      </c>
      <c r="I35" s="65">
        <f>'Нагрузка ежечасно'!L9</f>
        <v>961.92</v>
      </c>
      <c r="J35" s="65">
        <f>'Нагрузка ежечасно'!M9</f>
        <v>389.76</v>
      </c>
    </row>
    <row r="36" spans="1:10" s="66" customFormat="1" ht="15" hidden="1">
      <c r="A36" s="42">
        <f t="shared" si="0"/>
        <v>40159.25</v>
      </c>
      <c r="B36" s="65">
        <f>'Нагрузка ежечасно'!V10</f>
        <v>0.9873825501960605</v>
      </c>
      <c r="C36" s="65">
        <f>'Нагрузка ежечасно'!W10</f>
        <v>11.399999999999999</v>
      </c>
      <c r="D36" s="65">
        <f>'Нагрузка ежечасно'!X10</f>
        <v>14.16</v>
      </c>
      <c r="E36" s="65">
        <f>'Нагрузка ежечасно'!H10</f>
        <v>60.17836805931779</v>
      </c>
      <c r="F36" s="65">
        <f>'Нагрузка ежечасно'!I10</f>
        <v>694.8</v>
      </c>
      <c r="G36" s="65">
        <f>'Нагрузка ежечасно'!J10</f>
        <v>401.76</v>
      </c>
      <c r="H36" s="65">
        <f>'Нагрузка ежечасно'!K10</f>
        <v>86.23388332129845</v>
      </c>
      <c r="I36" s="65">
        <f>'Нагрузка ежечасно'!L10</f>
        <v>991.68</v>
      </c>
      <c r="J36" s="65">
        <f>'Нагрузка ежечасно'!M10</f>
        <v>408.96000000000004</v>
      </c>
    </row>
    <row r="37" spans="1:10" s="66" customFormat="1" ht="15">
      <c r="A37" s="42">
        <f t="shared" si="0"/>
        <v>40158.2916666667</v>
      </c>
      <c r="B37" s="65">
        <f>'Нагрузка ежечасно'!V11</f>
        <v>0.9500058548895637</v>
      </c>
      <c r="C37" s="65">
        <f>'Нагрузка ежечасно'!W11</f>
        <v>10.92</v>
      </c>
      <c r="D37" s="65">
        <f>'Нагрузка ежечасно'!X11</f>
        <v>14.280000000000001</v>
      </c>
      <c r="E37" s="65">
        <f>'Нагрузка ежечасно'!H11</f>
        <v>61.82345794127468</v>
      </c>
      <c r="F37" s="65">
        <f>'Нагрузка ежечасно'!I11</f>
        <v>710.64</v>
      </c>
      <c r="G37" s="65">
        <f>'Нагрузка ежечасно'!J11</f>
        <v>399.6</v>
      </c>
      <c r="H37" s="65">
        <f>'Нагрузка ежечасно'!K11</f>
        <v>91.61310679997345</v>
      </c>
      <c r="I37" s="65">
        <f>'Нагрузка ежечасно'!L11</f>
        <v>1049.28</v>
      </c>
      <c r="J37" s="65">
        <f>'Нагрузка ежечасно'!M11</f>
        <v>406.08</v>
      </c>
    </row>
    <row r="38" spans="1:10" s="66" customFormat="1" ht="15" hidden="1">
      <c r="A38" s="42">
        <f t="shared" si="0"/>
        <v>40157.3333333334</v>
      </c>
      <c r="B38" s="65">
        <f>'Нагрузка ежечасно'!V12</f>
        <v>0.9412749045651836</v>
      </c>
      <c r="C38" s="65">
        <f>'Нагрузка ежечасно'!W12</f>
        <v>10.8</v>
      </c>
      <c r="D38" s="65">
        <f>'Нагрузка ежечасно'!X12</f>
        <v>13.44</v>
      </c>
      <c r="E38" s="65">
        <f>'Нагрузка ежечасно'!H12</f>
        <v>64.25770015164986</v>
      </c>
      <c r="F38" s="65">
        <f>'Нагрузка ежечасно'!I12</f>
        <v>737.28</v>
      </c>
      <c r="G38" s="65">
        <f>'Нагрузка ежечасно'!J12</f>
        <v>418.32</v>
      </c>
      <c r="H38" s="65">
        <f>'Нагрузка ежечасно'!K12</f>
        <v>93.6507004643514</v>
      </c>
      <c r="I38" s="65">
        <f>'Нагрузка ежечасно'!L12</f>
        <v>1065.6</v>
      </c>
      <c r="J38" s="65">
        <f>'Нагрузка ежечасно'!M12</f>
        <v>407.03999999999996</v>
      </c>
    </row>
    <row r="39" spans="1:10" s="66" customFormat="1" ht="16.5" customHeight="1" hidden="1">
      <c r="A39" s="42">
        <f t="shared" si="0"/>
        <v>40156.375</v>
      </c>
      <c r="B39" s="65">
        <f>'Нагрузка ежечасно'!V13</f>
        <v>0.9316993699252156</v>
      </c>
      <c r="C39" s="65">
        <f>'Нагрузка ежечасно'!W13</f>
        <v>10.68</v>
      </c>
      <c r="D39" s="65">
        <f>'Нагрузка ежечасно'!X13</f>
        <v>13.44</v>
      </c>
      <c r="E39" s="65">
        <f>'Нагрузка ежечасно'!H13</f>
        <v>66.8939210541812</v>
      </c>
      <c r="F39" s="65">
        <f>'Нагрузка ежечасно'!I13</f>
        <v>766.8</v>
      </c>
      <c r="G39" s="65">
        <f>'Нагрузка ежечасно'!J13</f>
        <v>393.84000000000003</v>
      </c>
      <c r="H39" s="65">
        <f>'Нагрузка ежечасно'!K13</f>
        <v>92.42434880292073</v>
      </c>
      <c r="I39" s="65">
        <f>'Нагрузка ежечасно'!L13</f>
        <v>1053.12</v>
      </c>
      <c r="J39" s="65">
        <f>'Нагрузка ежечасно'!M13</f>
        <v>417.6</v>
      </c>
    </row>
    <row r="40" spans="1:10" s="66" customFormat="1" ht="16.5" customHeight="1">
      <c r="A40" s="42">
        <f t="shared" si="0"/>
        <v>40155.4166666667</v>
      </c>
      <c r="B40" s="65">
        <f>'Нагрузка ежечасно'!V14</f>
        <v>0.9512843122240555</v>
      </c>
      <c r="C40" s="65">
        <f>'Нагрузка ежечасно'!W14</f>
        <v>10.92</v>
      </c>
      <c r="D40" s="65">
        <f>'Нагрузка ежечасно'!X14</f>
        <v>13.32</v>
      </c>
      <c r="E40" s="65">
        <f>'Нагрузка ежечасно'!H14</f>
        <v>70.56229788475137</v>
      </c>
      <c r="F40" s="65">
        <f>'Нагрузка ежечасно'!I14</f>
        <v>810</v>
      </c>
      <c r="G40" s="65">
        <f>'Нагрузка ежечасно'!J14</f>
        <v>406.79999999999995</v>
      </c>
      <c r="H40" s="65">
        <f>'Нагрузка ежечасно'!K14</f>
        <v>90.30299610793669</v>
      </c>
      <c r="I40" s="65">
        <f>'Нагрузка ежечасно'!L14</f>
        <v>1033.92</v>
      </c>
      <c r="J40" s="65">
        <f>'Нагрузка ежечасно'!M14</f>
        <v>407.04</v>
      </c>
    </row>
    <row r="41" spans="1:10" s="66" customFormat="1" ht="16.5" customHeight="1" hidden="1">
      <c r="A41" s="42">
        <f t="shared" si="0"/>
        <v>40154.4583333334</v>
      </c>
      <c r="B41" s="65">
        <f>'Нагрузка ежечасно'!V15</f>
        <v>0.949300321327727</v>
      </c>
      <c r="C41" s="65">
        <f>'Нагрузка ежечасно'!W15</f>
        <v>10.92</v>
      </c>
      <c r="D41" s="65">
        <f>'Нагрузка ежечасно'!X15</f>
        <v>13.2</v>
      </c>
      <c r="E41" s="65">
        <f>'Нагрузка ежечасно'!H15</f>
        <v>65.84597393649025</v>
      </c>
      <c r="F41" s="65">
        <f>'Нагрузка ежечасно'!I15</f>
        <v>757.44</v>
      </c>
      <c r="G41" s="65">
        <f>'Нагрузка ежечасно'!J15</f>
        <v>414.72</v>
      </c>
      <c r="H41" s="65">
        <f>'Нагрузка ежечасно'!K15</f>
        <v>90.15113957720224</v>
      </c>
      <c r="I41" s="65">
        <f>'Нагрузка ежечасно'!L15</f>
        <v>1034.88</v>
      </c>
      <c r="J41" s="65">
        <f>'Нагрузка ежечасно'!M15</f>
        <v>408.96000000000004</v>
      </c>
    </row>
    <row r="42" spans="1:10" s="66" customFormat="1" ht="16.5" customHeight="1" hidden="1">
      <c r="A42" s="42">
        <f t="shared" si="0"/>
        <v>40153.5000000001</v>
      </c>
      <c r="B42" s="65">
        <f>'Нагрузка ежечасно'!V16</f>
        <v>0.8910320247392421</v>
      </c>
      <c r="C42" s="65">
        <f>'Нагрузка ежечасно'!W16</f>
        <v>10.2</v>
      </c>
      <c r="D42" s="65">
        <f>'Нагрузка ежечасно'!X16</f>
        <v>13.2</v>
      </c>
      <c r="E42" s="65">
        <f>'Нагрузка ежечасно'!H16</f>
        <v>63.77692751192412</v>
      </c>
      <c r="F42" s="65">
        <f>'Нагрузка ежечасно'!I16</f>
        <v>730.08</v>
      </c>
      <c r="G42" s="65">
        <f>'Нагрузка ежечасно'!J16</f>
        <v>391.68</v>
      </c>
      <c r="H42" s="65">
        <f>'Нагрузка ежечасно'!K16</f>
        <v>86.58400232036186</v>
      </c>
      <c r="I42" s="65">
        <f>'Нагрузка ежечасно'!L16</f>
        <v>991.6800000000001</v>
      </c>
      <c r="J42" s="65">
        <f>'Нагрузка ежечасно'!M16</f>
        <v>404.15999999999997</v>
      </c>
    </row>
    <row r="43" spans="1:10" s="66" customFormat="1" ht="16.5" customHeight="1" hidden="1">
      <c r="A43" s="42">
        <f t="shared" si="0"/>
        <v>40152.5416666667</v>
      </c>
      <c r="B43" s="65">
        <f>'Нагрузка ежечасно'!V17</f>
        <v>0.9106355957336202</v>
      </c>
      <c r="C43" s="65">
        <f>'Нагрузка ежечасно'!W17</f>
        <v>10.440000000000001</v>
      </c>
      <c r="D43" s="65">
        <f>'Нагрузка ежечасно'!X17</f>
        <v>13.08</v>
      </c>
      <c r="E43" s="65">
        <f>'Нагрузка ежечасно'!H17</f>
        <v>62.36283769403343</v>
      </c>
      <c r="F43" s="65">
        <f>'Нагрузка ежечасно'!I17</f>
        <v>714.96</v>
      </c>
      <c r="G43" s="65">
        <f>'Нагрузка ежечасно'!J17</f>
        <v>387.36</v>
      </c>
      <c r="H43" s="65">
        <f>'Нагрузка ежечасно'!K17</f>
        <v>85.1170985240629</v>
      </c>
      <c r="I43" s="65">
        <f>'Нагрузка ежечасно'!L17</f>
        <v>966.72</v>
      </c>
      <c r="J43" s="65">
        <f>'Нагрузка ежечасно'!M17</f>
        <v>395.52</v>
      </c>
    </row>
    <row r="44" spans="1:10" s="66" customFormat="1" ht="16.5" customHeight="1" hidden="1">
      <c r="A44" s="42">
        <f t="shared" si="0"/>
        <v>40151.5833333334</v>
      </c>
      <c r="B44" s="65">
        <f>'Нагрузка ежечасно'!V18</f>
        <v>0.6698212222737189</v>
      </c>
      <c r="C44" s="65">
        <f>'Нагрузка ежечасно'!W18</f>
        <v>7.68</v>
      </c>
      <c r="D44" s="65">
        <f>'Нагрузка ежечасно'!X18</f>
        <v>13.2</v>
      </c>
      <c r="E44" s="65">
        <f>'Нагрузка ежечасно'!H18</f>
        <v>72.96864940144326</v>
      </c>
      <c r="F44" s="65">
        <f>'Нагрузка ежечасно'!I18</f>
        <v>836.6400000000001</v>
      </c>
      <c r="G44" s="65">
        <f>'Нагрузка ежечасно'!J18</f>
        <v>399.6</v>
      </c>
      <c r="H44" s="65">
        <f>'Нагрузка ежечасно'!K18</f>
        <v>83.73580359128032</v>
      </c>
      <c r="I44" s="65">
        <f>'Нагрузка ежечасно'!L18</f>
        <v>949.44</v>
      </c>
      <c r="J44" s="65">
        <f>'Нагрузка ежечасно'!M18</f>
        <v>387.84</v>
      </c>
    </row>
    <row r="45" spans="1:10" s="66" customFormat="1" ht="16.5" customHeight="1" hidden="1">
      <c r="A45" s="42">
        <f t="shared" si="0"/>
        <v>40150.6250000001</v>
      </c>
      <c r="B45" s="65">
        <f>'Нагрузка ежечасно'!V19</f>
        <v>0.6905336726713454</v>
      </c>
      <c r="C45" s="65">
        <f>'Нагрузка ежечасно'!W19</f>
        <v>7.92</v>
      </c>
      <c r="D45" s="65">
        <f>'Нагрузка ежечасно'!X19</f>
        <v>13.2</v>
      </c>
      <c r="E45" s="65">
        <f>'Нагрузка ежечасно'!H19</f>
        <v>77.15144397391668</v>
      </c>
      <c r="F45" s="65">
        <f>'Нагрузка ежечасно'!I19</f>
        <v>884.88</v>
      </c>
      <c r="G45" s="65">
        <f>'Нагрузка ежечасно'!J19</f>
        <v>389.52</v>
      </c>
      <c r="H45" s="65">
        <f>'Нагрузка ежечасно'!K19</f>
        <v>86.30908831839768</v>
      </c>
      <c r="I45" s="65">
        <f>'Нагрузка ежечасно'!L19</f>
        <v>989.76</v>
      </c>
      <c r="J45" s="65">
        <f>'Нагрузка ежечасно'!M19</f>
        <v>382.08000000000004</v>
      </c>
    </row>
    <row r="46" spans="1:10" s="66" customFormat="1" ht="16.5" customHeight="1" hidden="1">
      <c r="A46" s="42">
        <f t="shared" si="0"/>
        <v>40149.6666666667</v>
      </c>
      <c r="B46" s="65">
        <f>'Нагрузка ежечасно'!V20</f>
        <v>0.7915049990223351</v>
      </c>
      <c r="C46" s="65">
        <f>'Нагрузка ежечасно'!W20</f>
        <v>9.12</v>
      </c>
      <c r="D46" s="65">
        <f>'Нагрузка ежечасно'!X20</f>
        <v>14.16</v>
      </c>
      <c r="E46" s="65">
        <f>'Нагрузка ежечасно'!H20</f>
        <v>78.23402042968135</v>
      </c>
      <c r="F46" s="65">
        <f>'Нагрузка ежечасно'!I20</f>
        <v>901.44</v>
      </c>
      <c r="G46" s="65">
        <f>'Нагрузка ежечасно'!J20</f>
        <v>385.92</v>
      </c>
      <c r="H46" s="65">
        <f>'Нагрузка ежечасно'!K20</f>
        <v>83.33716444671062</v>
      </c>
      <c r="I46" s="65">
        <f>'Нагрузка ежечасно'!L20</f>
        <v>957.12</v>
      </c>
      <c r="J46" s="65">
        <f>'Нагрузка ежечасно'!M20</f>
        <v>384</v>
      </c>
    </row>
    <row r="47" spans="1:10" s="66" customFormat="1" ht="16.5" customHeight="1" hidden="1">
      <c r="A47" s="42">
        <f t="shared" si="0"/>
        <v>40148.7083333334</v>
      </c>
      <c r="B47" s="65">
        <f>'Нагрузка ежечасно'!V21</f>
        <v>0.8450474265480342</v>
      </c>
      <c r="C47" s="65">
        <f>'Нагрузка ежечасно'!W21</f>
        <v>9.719999999999999</v>
      </c>
      <c r="D47" s="65">
        <f>'Нагрузка ежечасно'!X21</f>
        <v>14.64</v>
      </c>
      <c r="E47" s="65">
        <f>'Нагрузка ежечасно'!H21</f>
        <v>79.55965030685567</v>
      </c>
      <c r="F47" s="65">
        <f>'Нагрузка ежечасно'!I21</f>
        <v>915.12</v>
      </c>
      <c r="G47" s="65">
        <f>'Нагрузка ежечасно'!J21</f>
        <v>390.96000000000004</v>
      </c>
      <c r="H47" s="65">
        <f>'Нагрузка ежечасно'!K21</f>
        <v>78.6817124096057</v>
      </c>
      <c r="I47" s="65">
        <f>'Нагрузка ежечасно'!L21</f>
        <v>904.3199999999999</v>
      </c>
      <c r="J47" s="65">
        <f>'Нагрузка ежечасно'!M21</f>
        <v>381.12</v>
      </c>
    </row>
    <row r="48" spans="1:10" s="66" customFormat="1" ht="16.5" customHeight="1">
      <c r="A48" s="42">
        <f t="shared" si="0"/>
        <v>40147.7500000001</v>
      </c>
      <c r="B48" s="65">
        <f>'Нагрузка ежечасно'!V22</f>
        <v>0.8216181961043166</v>
      </c>
      <c r="C48" s="65">
        <f>'Нагрузка ежечасно'!W22</f>
        <v>9.48</v>
      </c>
      <c r="D48" s="65">
        <f>'Нагрузка ежечасно'!X22</f>
        <v>13.56</v>
      </c>
      <c r="E48" s="65">
        <f>'Нагрузка ежечасно'!H22</f>
        <v>86.23870989996193</v>
      </c>
      <c r="F48" s="65">
        <f>'Нагрузка ежечасно'!I22</f>
        <v>995.04</v>
      </c>
      <c r="G48" s="65">
        <f>'Нагрузка ежечасно'!J22</f>
        <v>388.08000000000004</v>
      </c>
      <c r="H48" s="65">
        <f>'Нагрузка ежечасно'!K22</f>
        <v>82.90775406714369</v>
      </c>
      <c r="I48" s="65">
        <f>'Нагрузка ежечасно'!L22</f>
        <v>952.3199999999999</v>
      </c>
      <c r="J48" s="65">
        <f>'Нагрузка ежечасно'!M22</f>
        <v>373.44</v>
      </c>
    </row>
    <row r="49" spans="1:10" s="66" customFormat="1" ht="16.5" customHeight="1" hidden="1">
      <c r="A49" s="42">
        <f t="shared" si="0"/>
        <v>40146.7916666668</v>
      </c>
      <c r="B49" s="65">
        <f>'Нагрузка ежечасно'!V23</f>
        <v>0.8532085105467931</v>
      </c>
      <c r="C49" s="65">
        <f>'Нагрузка ежечасно'!W23</f>
        <v>9.84</v>
      </c>
      <c r="D49" s="65">
        <f>'Нагрузка ежечасно'!X23</f>
        <v>13.440000000000001</v>
      </c>
      <c r="E49" s="65">
        <f>'Нагрузка ежечасно'!H23</f>
        <v>91.39736044686623</v>
      </c>
      <c r="F49" s="65">
        <f>'Нагрузка ежечасно'!I23</f>
        <v>1054.08</v>
      </c>
      <c r="G49" s="65">
        <f>'Нагрузка ежечасно'!J23</f>
        <v>388.8</v>
      </c>
      <c r="H49" s="65">
        <f>'Нагрузка ежечасно'!K23</f>
        <v>86.60108204467949</v>
      </c>
      <c r="I49" s="65">
        <f>'Нагрузка ежечасно'!L23</f>
        <v>997.44</v>
      </c>
      <c r="J49" s="65">
        <f>'Нагрузка ежечасно'!M23</f>
        <v>377.28</v>
      </c>
    </row>
    <row r="50" spans="1:10" s="66" customFormat="1" ht="16.5" customHeight="1" hidden="1">
      <c r="A50" s="42">
        <f t="shared" si="0"/>
        <v>40145.8333333334</v>
      </c>
      <c r="B50" s="65">
        <f>'Нагрузка ежечасно'!V24</f>
        <v>0.8648925023719419</v>
      </c>
      <c r="C50" s="65">
        <f>'Нагрузка ежечасно'!W24</f>
        <v>9.96</v>
      </c>
      <c r="D50" s="65">
        <f>'Нагрузка ежечасно'!X24</f>
        <v>12.96</v>
      </c>
      <c r="E50" s="65">
        <f>'Нагрузка ежечасно'!H24</f>
        <v>89.53200458288823</v>
      </c>
      <c r="F50" s="65">
        <f>'Нагрузка ежечасно'!I24</f>
        <v>1031.04</v>
      </c>
      <c r="G50" s="65">
        <f>'Нагрузка ежечасно'!J24</f>
        <v>388.08000000000004</v>
      </c>
      <c r="H50" s="65">
        <f>'Нагрузка ежечасно'!K24</f>
        <v>84.13792923555674</v>
      </c>
      <c r="I50" s="65">
        <f>'Нагрузка ежечасно'!L24</f>
        <v>967.6800000000001</v>
      </c>
      <c r="J50" s="65">
        <f>'Нагрузка ежечасно'!M24</f>
        <v>380.15999999999997</v>
      </c>
    </row>
    <row r="51" spans="1:10" s="66" customFormat="1" ht="16.5" customHeight="1" hidden="1">
      <c r="A51" s="42">
        <f t="shared" si="0"/>
        <v>40144.8750000001</v>
      </c>
      <c r="B51" s="65">
        <f>'Нагрузка ежечасно'!V25</f>
        <v>0.7397879951684553</v>
      </c>
      <c r="C51" s="65">
        <f>'Нагрузка ежечасно'!W25</f>
        <v>8.52</v>
      </c>
      <c r="D51" s="65">
        <f>'Нагрузка ежечасно'!X25</f>
        <v>13.44</v>
      </c>
      <c r="E51" s="65">
        <f>'Нагрузка ежечасно'!H25</f>
        <v>67.08105792809177</v>
      </c>
      <c r="F51" s="65">
        <f>'Нагрузка ежечасно'!I25</f>
        <v>772.56</v>
      </c>
      <c r="G51" s="65">
        <f>'Нагрузка ежечасно'!J25</f>
        <v>403.2</v>
      </c>
      <c r="H51" s="65">
        <f>'Нагрузка ежечасно'!K25</f>
        <v>67.95083755511594</v>
      </c>
      <c r="I51" s="65">
        <f>'Нагрузка ежечасно'!L25</f>
        <v>781.44</v>
      </c>
      <c r="J51" s="65">
        <f>'Нагрузка ежечасно'!M25</f>
        <v>381.12</v>
      </c>
    </row>
    <row r="52" spans="1:10" s="66" customFormat="1" ht="16.5" customHeight="1" hidden="1">
      <c r="A52" s="42">
        <f t="shared" si="0"/>
        <v>40143.9166666668</v>
      </c>
      <c r="B52" s="65">
        <f>'Нагрузка ежечасно'!V26</f>
        <v>0.7294927220508542</v>
      </c>
      <c r="C52" s="65">
        <f>'Нагрузка ежечасно'!W26</f>
        <v>8.4</v>
      </c>
      <c r="D52" s="65">
        <f>'Нагрузка ежечасно'!X26</f>
        <v>13.559999999999999</v>
      </c>
      <c r="E52" s="65">
        <f>'Нагрузка ежечасно'!H26</f>
        <v>47.14607249368664</v>
      </c>
      <c r="F52" s="65">
        <f>'Нагрузка ежечасно'!I26</f>
        <v>542.88</v>
      </c>
      <c r="G52" s="65">
        <f>'Нагрузка ежечасно'!J26</f>
        <v>407.52</v>
      </c>
      <c r="H52" s="65">
        <f>'Нагрузка ежечасно'!K26</f>
        <v>54.71118748944473</v>
      </c>
      <c r="I52" s="65">
        <f>'Нагрузка ежечасно'!L26</f>
        <v>628.8</v>
      </c>
      <c r="J52" s="65">
        <f>'Нагрузка ежечасно'!M26</f>
        <v>378.24</v>
      </c>
    </row>
    <row r="53" spans="1:10" s="66" customFormat="1" ht="16.5" customHeight="1" hidden="1">
      <c r="A53" s="42">
        <f t="shared" si="0"/>
        <v>40142.9583333334</v>
      </c>
      <c r="B53" s="65">
        <f>'Нагрузка ежечасно'!V27</f>
        <v>0.7296169771447484</v>
      </c>
      <c r="C53" s="65">
        <f>'Нагрузка ежечасно'!W27</f>
        <v>8.4</v>
      </c>
      <c r="D53" s="65">
        <f>'Нагрузка ежечасно'!X27</f>
        <v>13.08</v>
      </c>
      <c r="E53" s="65">
        <f>'Нагрузка ежечасно'!H27</f>
        <v>38.39869919716076</v>
      </c>
      <c r="F53" s="65">
        <f>'Нагрузка ежечасно'!I27</f>
        <v>442.08000000000004</v>
      </c>
      <c r="G53" s="65">
        <f>'Нагрузка ежечасно'!J27</f>
        <v>398.88</v>
      </c>
      <c r="H53" s="65">
        <f>'Нагрузка ежечасно'!K27</f>
        <v>47.38953585557475</v>
      </c>
      <c r="I53" s="65">
        <f>'Нагрузка ежечасно'!L27</f>
        <v>544.3199999999999</v>
      </c>
      <c r="J53" s="65">
        <f>'Нагрузка ежечасно'!M27</f>
        <v>365.76</v>
      </c>
    </row>
    <row r="54" spans="1:10" s="66" customFormat="1" ht="16.5" customHeight="1" hidden="1">
      <c r="A54" s="42">
        <f t="shared" si="0"/>
        <v>40142.0000000001</v>
      </c>
      <c r="B54" s="65">
        <f>'Нагрузка ежечасно'!V28</f>
        <v>0.7505910252769348</v>
      </c>
      <c r="C54" s="65">
        <f>'Нагрузка ежечасно'!W28</f>
        <v>8.64</v>
      </c>
      <c r="D54" s="65">
        <f>'Нагрузка ежечасно'!X28</f>
        <v>13.32</v>
      </c>
      <c r="E54" s="65">
        <f>'Нагрузка ежечасно'!H28</f>
        <v>35.09013043169669</v>
      </c>
      <c r="F54" s="65">
        <f>'Нагрузка ежечасно'!I28</f>
        <v>403.91999999999996</v>
      </c>
      <c r="G54" s="65">
        <f>'Нагрузка ежечасно'!J28</f>
        <v>396</v>
      </c>
      <c r="H54" s="65">
        <f>'Нагрузка ежечасно'!K28</f>
        <v>44.575000784034955</v>
      </c>
      <c r="I54" s="65">
        <f>'Нагрузка ежечасно'!L28</f>
        <v>511.67999999999995</v>
      </c>
      <c r="J54" s="65">
        <f>'Нагрузка ежечасно'!M28</f>
        <v>360.96000000000004</v>
      </c>
    </row>
    <row r="56" ht="15">
      <c r="A56" s="43" t="s">
        <v>39</v>
      </c>
    </row>
    <row r="57" spans="1:25" ht="15">
      <c r="A57" s="44"/>
      <c r="B57" s="88" t="str">
        <f>'Нагрузка ежечасно'!B36</f>
        <v>ГПП Яч. 1008 (тп19)</v>
      </c>
      <c r="C57" s="89"/>
      <c r="D57" s="90"/>
      <c r="E57" s="91" t="str">
        <f>'Нагрузка ежечасно'!E36</f>
        <v>ГПП Яч. 1009 (тп18)</v>
      </c>
      <c r="F57" s="83"/>
      <c r="G57" s="83"/>
      <c r="H57" s="88" t="str">
        <f>'Нагрузка ежечасно'!P36</f>
        <v>ГПП Яч. 1014 (тп17)</v>
      </c>
      <c r="I57" s="89"/>
      <c r="J57" s="90"/>
      <c r="K57" s="86"/>
      <c r="L57" s="87"/>
      <c r="M57" s="87"/>
      <c r="Y57" s="67"/>
    </row>
    <row r="58" spans="1:14" ht="15">
      <c r="A58" s="62" t="s">
        <v>0</v>
      </c>
      <c r="B58" s="28" t="s">
        <v>1</v>
      </c>
      <c r="C58" s="28" t="s">
        <v>2</v>
      </c>
      <c r="D58" s="28" t="s">
        <v>3</v>
      </c>
      <c r="E58" s="28" t="s">
        <v>1</v>
      </c>
      <c r="F58" s="28" t="s">
        <v>2</v>
      </c>
      <c r="G58" s="28" t="s">
        <v>3</v>
      </c>
      <c r="H58" s="70" t="s">
        <v>1</v>
      </c>
      <c r="I58" s="70" t="s">
        <v>2</v>
      </c>
      <c r="J58" s="70" t="s">
        <v>3</v>
      </c>
      <c r="K58" s="71"/>
      <c r="L58" s="71"/>
      <c r="M58" s="72"/>
      <c r="N58" s="64"/>
    </row>
    <row r="59" spans="1:13" s="66" customFormat="1" ht="15">
      <c r="A59" s="42">
        <f aca="true" t="shared" si="1" ref="A59:A82">A4</f>
        <v>40164.041666666664</v>
      </c>
      <c r="B59" s="65">
        <f>'Нагрузка ежечасно'!B38</f>
        <v>0</v>
      </c>
      <c r="C59" s="65">
        <f>'Нагрузка ежечасно'!C38</f>
        <v>0</v>
      </c>
      <c r="D59" s="65">
        <f>'Нагрузка ежечасно'!D38</f>
        <v>0</v>
      </c>
      <c r="E59" s="65">
        <f>'Нагрузка ежечасно'!E38</f>
        <v>12.996799102086914</v>
      </c>
      <c r="F59" s="65">
        <f>'Нагрузка ежечасно'!F38</f>
        <v>238.4</v>
      </c>
      <c r="G59" s="65">
        <f>'Нагрузка ежечасно'!G38</f>
        <v>111.80000000000001</v>
      </c>
      <c r="H59" s="65">
        <f>'Нагрузка ежечасно'!P38</f>
        <v>9.48591880773122</v>
      </c>
      <c r="I59" s="65">
        <f>'Нагрузка ежечасно'!Q38</f>
        <v>174</v>
      </c>
      <c r="J59" s="65">
        <f>'Нагрузка ежечасно'!R38</f>
        <v>135.60000000000002</v>
      </c>
      <c r="K59" s="73"/>
      <c r="L59" s="73"/>
      <c r="M59" s="73"/>
    </row>
    <row r="60" spans="1:13" s="66" customFormat="1" ht="15" hidden="1">
      <c r="A60" s="42">
        <f t="shared" si="1"/>
        <v>40163.083333333336</v>
      </c>
      <c r="B60" s="65">
        <f>'Нагрузка ежечасно'!B39</f>
        <v>0</v>
      </c>
      <c r="C60" s="65">
        <f>'Нагрузка ежечасно'!C39</f>
        <v>0</v>
      </c>
      <c r="D60" s="65">
        <f>'Нагрузка ежечасно'!D39</f>
        <v>0</v>
      </c>
      <c r="E60" s="65">
        <f>'Нагрузка ежечасно'!E39</f>
        <v>11.730973404130639</v>
      </c>
      <c r="F60" s="65">
        <f>'Нагрузка ежечасно'!F39</f>
        <v>218.2</v>
      </c>
      <c r="G60" s="65">
        <f>'Нагрузка ежечасно'!G39</f>
        <v>92</v>
      </c>
      <c r="H60" s="65">
        <f>'Нагрузка ежечасно'!P39</f>
        <v>9.505206681257091</v>
      </c>
      <c r="I60" s="65">
        <f>'Нагрузка ежечасно'!Q39</f>
        <v>176.8</v>
      </c>
      <c r="J60" s="65">
        <f>'Нагрузка ежечасно'!R39</f>
        <v>140.8</v>
      </c>
      <c r="K60" s="73"/>
      <c r="L60" s="73"/>
      <c r="M60" s="73"/>
    </row>
    <row r="61" spans="1:13" s="66" customFormat="1" ht="15" hidden="1">
      <c r="A61" s="42">
        <f t="shared" si="1"/>
        <v>40162.125</v>
      </c>
      <c r="B61" s="65">
        <f>'Нагрузка ежечасно'!B40</f>
        <v>0</v>
      </c>
      <c r="C61" s="65">
        <f>'Нагрузка ежечасно'!C40</f>
        <v>0</v>
      </c>
      <c r="D61" s="65">
        <f>'Нагрузка ежечасно'!D40</f>
        <v>0</v>
      </c>
      <c r="E61" s="65">
        <f>'Нагрузка ежечасно'!E40</f>
        <v>12.739034730359256</v>
      </c>
      <c r="F61" s="65">
        <f>'Нагрузка ежечасно'!F40</f>
        <v>236.4</v>
      </c>
      <c r="G61" s="65">
        <f>'Нагрузка ежечасно'!G40</f>
        <v>96</v>
      </c>
      <c r="H61" s="65">
        <f>'Нагрузка ежечасно'!P40</f>
        <v>18.515788212146536</v>
      </c>
      <c r="I61" s="65">
        <f>'Нагрузка ежечасно'!Q40</f>
        <v>343.6</v>
      </c>
      <c r="J61" s="65">
        <f>'Нагрузка ежечасно'!R40</f>
        <v>287.2</v>
      </c>
      <c r="K61" s="73"/>
      <c r="L61" s="73"/>
      <c r="M61" s="73"/>
    </row>
    <row r="62" spans="1:13" s="66" customFormat="1" ht="15" hidden="1">
      <c r="A62" s="42">
        <f t="shared" si="1"/>
        <v>40161.1666666667</v>
      </c>
      <c r="B62" s="65">
        <f>'Нагрузка ежечасно'!B41</f>
        <v>0</v>
      </c>
      <c r="C62" s="65">
        <f>'Нагрузка ежечасно'!C41</f>
        <v>0</v>
      </c>
      <c r="D62" s="65">
        <f>'Нагрузка ежечасно'!D41</f>
        <v>0</v>
      </c>
      <c r="E62" s="65">
        <f>'Нагрузка ежечасно'!E41</f>
        <v>12.296202280811054</v>
      </c>
      <c r="F62" s="65">
        <f>'Нагрузка ежечасно'!F41</f>
        <v>228.60000000000002</v>
      </c>
      <c r="G62" s="65">
        <f>'Нагрузка ежечасно'!G41</f>
        <v>141</v>
      </c>
      <c r="H62" s="65">
        <f>'Нагрузка ежечасно'!P41</f>
        <v>17.814970233616016</v>
      </c>
      <c r="I62" s="65">
        <f>'Нагрузка ежечасно'!Q41</f>
        <v>331.20000000000005</v>
      </c>
      <c r="J62" s="65">
        <f>'Нагрузка ежечасно'!R41</f>
        <v>277.6</v>
      </c>
      <c r="K62" s="73"/>
      <c r="L62" s="73"/>
      <c r="M62" s="73"/>
    </row>
    <row r="63" spans="1:13" s="66" customFormat="1" ht="15" hidden="1">
      <c r="A63" s="42">
        <f t="shared" si="1"/>
        <v>40160.2083333334</v>
      </c>
      <c r="B63" s="65">
        <f>'Нагрузка ежечасно'!B42</f>
        <v>0</v>
      </c>
      <c r="C63" s="65">
        <f>'Нагрузка ежечасно'!C42</f>
        <v>0</v>
      </c>
      <c r="D63" s="65">
        <f>'Нагрузка ежечасно'!D42</f>
        <v>0</v>
      </c>
      <c r="E63" s="65">
        <f>'Нагрузка ежечасно'!E42</f>
        <v>6.249488782627159</v>
      </c>
      <c r="F63" s="65">
        <f>'Нагрузка ежечасно'!F42</f>
        <v>115.60000000000001</v>
      </c>
      <c r="G63" s="65">
        <f>'Нагрузка ежечасно'!G42</f>
        <v>83</v>
      </c>
      <c r="H63" s="65">
        <f>'Нагрузка ежечасно'!P42</f>
        <v>12.953092667106118</v>
      </c>
      <c r="I63" s="65">
        <f>'Нагрузка ежечасно'!Q42</f>
        <v>239.60000000000002</v>
      </c>
      <c r="J63" s="65">
        <f>'Нагрузка ежечасно'!R42</f>
        <v>189.6</v>
      </c>
      <c r="K63" s="73"/>
      <c r="L63" s="73"/>
      <c r="M63" s="73"/>
    </row>
    <row r="64" spans="1:13" s="66" customFormat="1" ht="15" hidden="1">
      <c r="A64" s="42">
        <f t="shared" si="1"/>
        <v>40159.25</v>
      </c>
      <c r="B64" s="65">
        <f>'Нагрузка ежечасно'!B43</f>
        <v>0</v>
      </c>
      <c r="C64" s="65">
        <f>'Нагрузка ежечасно'!C43</f>
        <v>0</v>
      </c>
      <c r="D64" s="65">
        <f>'Нагрузка ежечасно'!D43</f>
        <v>0</v>
      </c>
      <c r="E64" s="65">
        <f>'Нагрузка ежечасно'!E43</f>
        <v>7.06313954605862</v>
      </c>
      <c r="F64" s="65">
        <f>'Нагрузка ежечасно'!F43</f>
        <v>130.6</v>
      </c>
      <c r="G64" s="65">
        <f>'Нагрузка ежечасно'!G43</f>
        <v>106</v>
      </c>
      <c r="H64" s="65">
        <f>'Нагрузка ежечасно'!P43</f>
        <v>9.605004466921983</v>
      </c>
      <c r="I64" s="65">
        <f>'Нагрузка ежечасно'!Q43</f>
        <v>177.6</v>
      </c>
      <c r="J64" s="65">
        <f>'Нагрузка ежечасно'!R43</f>
        <v>130.8</v>
      </c>
      <c r="K64" s="73"/>
      <c r="L64" s="73"/>
      <c r="M64" s="73"/>
    </row>
    <row r="65" spans="1:13" s="66" customFormat="1" ht="15">
      <c r="A65" s="42">
        <f t="shared" si="1"/>
        <v>40158.2916666667</v>
      </c>
      <c r="B65" s="65">
        <f>'Нагрузка ежечасно'!B44</f>
        <v>0</v>
      </c>
      <c r="C65" s="65">
        <f>'Нагрузка ежечасно'!C44</f>
        <v>0</v>
      </c>
      <c r="D65" s="65">
        <f>'Нагрузка ежечасно'!D44</f>
        <v>0</v>
      </c>
      <c r="E65" s="65">
        <f>'Нагрузка ежечасно'!E44</f>
        <v>12.409803073628002</v>
      </c>
      <c r="F65" s="65">
        <f>'Нагрузка ежечасно'!F44</f>
        <v>229.4</v>
      </c>
      <c r="G65" s="65">
        <f>'Нагрузка ежечасно'!G44</f>
        <v>147.4</v>
      </c>
      <c r="H65" s="65">
        <f>'Нагрузка ежечасно'!P44</f>
        <v>9.759060481615046</v>
      </c>
      <c r="I65" s="65">
        <f>'Нагрузка ежечасно'!Q44</f>
        <v>180.4</v>
      </c>
      <c r="J65" s="65">
        <f>'Нагрузка ежечасно'!R44</f>
        <v>132.8</v>
      </c>
      <c r="K65" s="73"/>
      <c r="L65" s="73"/>
      <c r="M65" s="73"/>
    </row>
    <row r="66" spans="1:13" s="66" customFormat="1" ht="15" hidden="1">
      <c r="A66" s="42">
        <f t="shared" si="1"/>
        <v>40157.3333333334</v>
      </c>
      <c r="B66" s="65">
        <f>'Нагрузка ежечасно'!B45</f>
        <v>0</v>
      </c>
      <c r="C66" s="65">
        <f>'Нагрузка ежечасно'!C45</f>
        <v>0</v>
      </c>
      <c r="D66" s="65">
        <f>'Нагрузка ежечасно'!D45</f>
        <v>0</v>
      </c>
      <c r="E66" s="65">
        <f>'Нагрузка ежечасно'!E45</f>
        <v>10.724931155324937</v>
      </c>
      <c r="F66" s="65">
        <f>'Нагрузка ежечасно'!F45</f>
        <v>196.60000000000002</v>
      </c>
      <c r="G66" s="65">
        <f>'Нагрузка ежечасно'!G45</f>
        <v>138.60000000000002</v>
      </c>
      <c r="H66" s="65">
        <f>'Нагрузка ежечасно'!P45</f>
        <v>9.841188099799686</v>
      </c>
      <c r="I66" s="65">
        <f>'Нагрузка ежечасно'!Q45</f>
        <v>180.4</v>
      </c>
      <c r="J66" s="65">
        <f>'Нагрузка ежечасно'!R45</f>
        <v>131.6</v>
      </c>
      <c r="K66" s="73"/>
      <c r="L66" s="73"/>
      <c r="M66" s="73"/>
    </row>
    <row r="67" spans="1:13" s="66" customFormat="1" ht="15" hidden="1">
      <c r="A67" s="42">
        <f t="shared" si="1"/>
        <v>40156.375</v>
      </c>
      <c r="B67" s="65">
        <f>'Нагрузка ежечасно'!B46</f>
        <v>0</v>
      </c>
      <c r="C67" s="65">
        <f>'Нагрузка ежечасно'!C46</f>
        <v>0</v>
      </c>
      <c r="D67" s="65">
        <f>'Нагрузка ежечасно'!D46</f>
        <v>0</v>
      </c>
      <c r="E67" s="65">
        <f>'Нагрузка ежечасно'!E46</f>
        <v>12.427442312877373</v>
      </c>
      <c r="F67" s="65">
        <f>'Нагрузка ежечасно'!F46</f>
        <v>228.8</v>
      </c>
      <c r="G67" s="65">
        <f>'Нагрузка ежечасно'!G46</f>
        <v>129.6</v>
      </c>
      <c r="H67" s="65">
        <f>'Нагрузка ежечасно'!P46</f>
        <v>9.6682024986546</v>
      </c>
      <c r="I67" s="65">
        <f>'Нагрузка ежечасно'!Q46</f>
        <v>178</v>
      </c>
      <c r="J67" s="65">
        <f>'Нагрузка ежечасно'!R46</f>
        <v>132</v>
      </c>
      <c r="K67" s="73"/>
      <c r="L67" s="73"/>
      <c r="M67" s="73"/>
    </row>
    <row r="68" spans="1:13" s="66" customFormat="1" ht="15">
      <c r="A68" s="42">
        <f t="shared" si="1"/>
        <v>40155.4166666667</v>
      </c>
      <c r="B68" s="65">
        <f>'Нагрузка ежечасно'!B47</f>
        <v>0</v>
      </c>
      <c r="C68" s="65">
        <f>'Нагрузка ежечасно'!C47</f>
        <v>0</v>
      </c>
      <c r="D68" s="65">
        <f>'Нагрузка ежечасно'!D47</f>
        <v>0</v>
      </c>
      <c r="E68" s="65">
        <f>'Нагрузка ежечасно'!E47</f>
        <v>13.756016222986327</v>
      </c>
      <c r="F68" s="65">
        <f>'Нагрузка ежечасно'!F47</f>
        <v>253.60000000000002</v>
      </c>
      <c r="G68" s="65">
        <f>'Нагрузка ежечасно'!G47</f>
        <v>152.39999999999998</v>
      </c>
      <c r="H68" s="65">
        <f>'Нагрузка ежечасно'!P47</f>
        <v>14.580509308906642</v>
      </c>
      <c r="I68" s="65">
        <f>'Нагрузка ежечасно'!Q47</f>
        <v>268.8</v>
      </c>
      <c r="J68" s="65">
        <f>'Нагрузка ежечасно'!R47</f>
        <v>212.4</v>
      </c>
      <c r="K68" s="73"/>
      <c r="L68" s="73"/>
      <c r="M68" s="73"/>
    </row>
    <row r="69" spans="1:13" s="66" customFormat="1" ht="15" hidden="1">
      <c r="A69" s="42">
        <f t="shared" si="1"/>
        <v>40154.4583333334</v>
      </c>
      <c r="B69" s="65">
        <f>'Нагрузка ежечасно'!B48</f>
        <v>0</v>
      </c>
      <c r="C69" s="65">
        <f>'Нагрузка ежечасно'!C48</f>
        <v>0</v>
      </c>
      <c r="D69" s="65">
        <f>'Нагрузка ежечасно'!D48</f>
        <v>0</v>
      </c>
      <c r="E69" s="65">
        <f>'Нагрузка ежечасно'!E48</f>
        <v>14.009907780757954</v>
      </c>
      <c r="F69" s="65">
        <f>'Нагрузка ежечасно'!F48</f>
        <v>258.4</v>
      </c>
      <c r="G69" s="65">
        <f>'Нагрузка ежечасно'!G48</f>
        <v>136.2</v>
      </c>
      <c r="H69" s="65">
        <f>'Нагрузка ежечасно'!P48</f>
        <v>18.217217547734805</v>
      </c>
      <c r="I69" s="65">
        <f>'Нагрузка ежечасно'!Q48</f>
        <v>336</v>
      </c>
      <c r="J69" s="65">
        <f>'Нагрузка ежечасно'!R48</f>
        <v>274.79999999999995</v>
      </c>
      <c r="K69" s="73"/>
      <c r="L69" s="73"/>
      <c r="M69" s="73"/>
    </row>
    <row r="70" spans="1:13" s="66" customFormat="1" ht="15" hidden="1">
      <c r="A70" s="42">
        <f t="shared" si="1"/>
        <v>40153.5000000001</v>
      </c>
      <c r="B70" s="65">
        <f>'Нагрузка ежечасно'!B49</f>
        <v>0</v>
      </c>
      <c r="C70" s="65">
        <f>'Нагрузка ежечасно'!C49</f>
        <v>0</v>
      </c>
      <c r="D70" s="65">
        <f>'Нагрузка ежечасно'!D49</f>
        <v>0</v>
      </c>
      <c r="E70" s="65">
        <f>'Нагрузка ежечасно'!E49</f>
        <v>14.690717085178647</v>
      </c>
      <c r="F70" s="65">
        <f>'Нагрузка ежечасно'!F49</f>
        <v>269.6</v>
      </c>
      <c r="G70" s="65">
        <f>'Нагрузка ежечасно'!G49</f>
        <v>153</v>
      </c>
      <c r="H70" s="65">
        <f>'Нагрузка ежечасно'!P49</f>
        <v>18.374294514548367</v>
      </c>
      <c r="I70" s="65">
        <f>'Нагрузка ежечасно'!Q49</f>
        <v>337.20000000000005</v>
      </c>
      <c r="J70" s="65">
        <f>'Нагрузка ежечасно'!R49</f>
        <v>274</v>
      </c>
      <c r="K70" s="73"/>
      <c r="L70" s="73"/>
      <c r="M70" s="73"/>
    </row>
    <row r="71" spans="1:13" s="66" customFormat="1" ht="15" hidden="1">
      <c r="A71" s="42">
        <f t="shared" si="1"/>
        <v>40152.5416666667</v>
      </c>
      <c r="B71" s="65">
        <f>'Нагрузка ежечасно'!B50</f>
        <v>0</v>
      </c>
      <c r="C71" s="65">
        <f>'Нагрузка ежечасно'!C50</f>
        <v>0</v>
      </c>
      <c r="D71" s="65">
        <f>'Нагрузка ежечасно'!D50</f>
        <v>0</v>
      </c>
      <c r="E71" s="65">
        <f>'Нагрузка ежечасно'!E50</f>
        <v>11.555367762660596</v>
      </c>
      <c r="F71" s="65">
        <f>'Нагрузка ежечасно'!F50</f>
        <v>212</v>
      </c>
      <c r="G71" s="65">
        <f>'Нагрузка ежечасно'!G50</f>
        <v>119.2</v>
      </c>
      <c r="H71" s="65">
        <f>'Нагрузка ежечасно'!P50</f>
        <v>10.181805179551883</v>
      </c>
      <c r="I71" s="65">
        <f>'Нагрузка ежечасно'!Q50</f>
        <v>186.8</v>
      </c>
      <c r="J71" s="65">
        <f>'Нагрузка ежечасно'!R50</f>
        <v>139.2</v>
      </c>
      <c r="K71" s="73"/>
      <c r="L71" s="73"/>
      <c r="M71" s="73"/>
    </row>
    <row r="72" spans="1:13" s="66" customFormat="1" ht="15" hidden="1">
      <c r="A72" s="42">
        <f t="shared" si="1"/>
        <v>40151.5833333334</v>
      </c>
      <c r="B72" s="65">
        <f>'Нагрузка ежечасно'!B51</f>
        <v>0</v>
      </c>
      <c r="C72" s="65">
        <f>'Нагрузка ежечасно'!C51</f>
        <v>0</v>
      </c>
      <c r="D72" s="65">
        <f>'Нагрузка ежечасно'!D51</f>
        <v>0</v>
      </c>
      <c r="E72" s="65">
        <f>'Нагрузка ежечасно'!E51</f>
        <v>11.741569365308814</v>
      </c>
      <c r="F72" s="65">
        <f>'Нагрузка ежечасно'!F51</f>
        <v>215.6</v>
      </c>
      <c r="G72" s="65">
        <f>'Нагрузка ежечасно'!G51</f>
        <v>119.6</v>
      </c>
      <c r="H72" s="65">
        <f>'Нагрузка ежечасно'!P51</f>
        <v>9.519602620853345</v>
      </c>
      <c r="I72" s="65">
        <f>'Нагрузка ежечасно'!Q51</f>
        <v>174.8</v>
      </c>
      <c r="J72" s="65">
        <f>'Нагрузка ежечасно'!R51</f>
        <v>131.2</v>
      </c>
      <c r="K72" s="73"/>
      <c r="L72" s="73"/>
      <c r="M72" s="73"/>
    </row>
    <row r="73" spans="1:13" s="66" customFormat="1" ht="15" hidden="1">
      <c r="A73" s="42">
        <f t="shared" si="1"/>
        <v>40150.6250000001</v>
      </c>
      <c r="B73" s="65">
        <f>'Нагрузка ежечасно'!B52</f>
        <v>0</v>
      </c>
      <c r="C73" s="65">
        <f>'Нагрузка ежечасно'!C52</f>
        <v>0</v>
      </c>
      <c r="D73" s="65">
        <f>'Нагрузка ежечасно'!D52</f>
        <v>0</v>
      </c>
      <c r="E73" s="65">
        <f>'Нагрузка ежечасно'!E52</f>
        <v>11.151478860168725</v>
      </c>
      <c r="F73" s="65">
        <f>'Нагрузка ежечасно'!F52</f>
        <v>205</v>
      </c>
      <c r="G73" s="65">
        <f>'Нагрузка ежечасно'!G52</f>
        <v>106.6</v>
      </c>
      <c r="H73" s="65">
        <f>'Нагрузка ежечасно'!P52</f>
        <v>9.443398683538005</v>
      </c>
      <c r="I73" s="65">
        <f>'Нагрузка ежечасно'!Q52</f>
        <v>173.60000000000002</v>
      </c>
      <c r="J73" s="65">
        <f>'Нагрузка ежечасно'!R52</f>
        <v>130</v>
      </c>
      <c r="K73" s="73"/>
      <c r="L73" s="73"/>
      <c r="M73" s="73"/>
    </row>
    <row r="74" spans="1:13" s="66" customFormat="1" ht="15" hidden="1">
      <c r="A74" s="42">
        <f t="shared" si="1"/>
        <v>40149.6666666667</v>
      </c>
      <c r="B74" s="65">
        <f>'Нагрузка ежечасно'!B53</f>
        <v>0</v>
      </c>
      <c r="C74" s="65">
        <f>'Нагрузка ежечасно'!C53</f>
        <v>0</v>
      </c>
      <c r="D74" s="65">
        <f>'Нагрузка ежечасно'!D53</f>
        <v>0</v>
      </c>
      <c r="E74" s="65">
        <f>'Нагрузка ежечасно'!E53</f>
        <v>13.251068990953328</v>
      </c>
      <c r="F74" s="65">
        <f>'Нагрузка ежечасно'!F53</f>
        <v>244.4</v>
      </c>
      <c r="G74" s="65">
        <f>'Нагрузка ежечасно'!G53</f>
        <v>118.4</v>
      </c>
      <c r="H74" s="65">
        <f>'Нагрузка ежечасно'!P53</f>
        <v>9.390692099971833</v>
      </c>
      <c r="I74" s="65">
        <f>'Нагрузка ежечасно'!Q53</f>
        <v>173.2</v>
      </c>
      <c r="J74" s="65">
        <f>'Нагрузка ежечасно'!R53</f>
        <v>130</v>
      </c>
      <c r="K74" s="73"/>
      <c r="L74" s="73"/>
      <c r="M74" s="73"/>
    </row>
    <row r="75" spans="1:13" s="66" customFormat="1" ht="15" hidden="1">
      <c r="A75" s="42">
        <f t="shared" si="1"/>
        <v>40148.7083333334</v>
      </c>
      <c r="B75" s="65">
        <f>'Нагрузка ежечасно'!B54</f>
        <v>0</v>
      </c>
      <c r="C75" s="65">
        <f>'Нагрузка ежечасно'!C54</f>
        <v>0</v>
      </c>
      <c r="D75" s="65">
        <f>'Нагрузка ежечасно'!D54</f>
        <v>0</v>
      </c>
      <c r="E75" s="65">
        <f>'Нагрузка ежечасно'!E54</f>
        <v>4.557581231815224</v>
      </c>
      <c r="F75" s="65">
        <f>'Нагрузка ежечасно'!F54</f>
        <v>83.8</v>
      </c>
      <c r="G75" s="65">
        <f>'Нагрузка ежечасно'!G54</f>
        <v>59.8</v>
      </c>
      <c r="H75" s="65">
        <f>'Нагрузка ежечасно'!P54</f>
        <v>9.441480928915547</v>
      </c>
      <c r="I75" s="65">
        <f>'Нагрузка ежечасно'!Q54</f>
        <v>173.6</v>
      </c>
      <c r="J75" s="65">
        <f>'Нагрузка ежечасно'!R54</f>
        <v>131.2</v>
      </c>
      <c r="K75" s="73"/>
      <c r="L75" s="73"/>
      <c r="M75" s="73"/>
    </row>
    <row r="76" spans="1:13" s="66" customFormat="1" ht="15">
      <c r="A76" s="42">
        <f t="shared" si="1"/>
        <v>40147.7500000001</v>
      </c>
      <c r="B76" s="65">
        <f>'Нагрузка ежечасно'!B55</f>
        <v>0</v>
      </c>
      <c r="C76" s="65">
        <f>'Нагрузка ежечасно'!C55</f>
        <v>0</v>
      </c>
      <c r="D76" s="65">
        <f>'Нагрузка ежечасно'!D55</f>
        <v>0</v>
      </c>
      <c r="E76" s="65">
        <f>'Нагрузка ежечасно'!E55</f>
        <v>3.1926313200390286</v>
      </c>
      <c r="F76" s="65">
        <f>'Нагрузка ежечасно'!F55</f>
        <v>58.8</v>
      </c>
      <c r="G76" s="65">
        <f>'Нагрузка ежечасно'!G55</f>
        <v>47</v>
      </c>
      <c r="H76" s="65">
        <f>'Нагрузка ежечасно'!P55</f>
        <v>10.707260141355382</v>
      </c>
      <c r="I76" s="65">
        <f>'Нагрузка ежечасно'!Q55</f>
        <v>197.2</v>
      </c>
      <c r="J76" s="65">
        <f>'Нагрузка ежечасно'!R55</f>
        <v>152.8</v>
      </c>
      <c r="K76" s="73"/>
      <c r="L76" s="73"/>
      <c r="M76" s="73"/>
    </row>
    <row r="77" spans="1:13" s="66" customFormat="1" ht="15" hidden="1">
      <c r="A77" s="42">
        <f t="shared" si="1"/>
        <v>40146.7916666668</v>
      </c>
      <c r="B77" s="65">
        <f>'Нагрузка ежечасно'!B56</f>
        <v>0</v>
      </c>
      <c r="C77" s="65">
        <f>'Нагрузка ежечасно'!C56</f>
        <v>0</v>
      </c>
      <c r="D77" s="65">
        <f>'Нагрузка ежечасно'!D56</f>
        <v>0</v>
      </c>
      <c r="E77" s="65">
        <f>'Нагрузка ежечасно'!E56</f>
        <v>3.1213241413037482</v>
      </c>
      <c r="F77" s="65">
        <f>'Нагрузка ежечасно'!F56</f>
        <v>57.8</v>
      </c>
      <c r="G77" s="65">
        <f>'Нагрузка ежечасно'!G56</f>
        <v>44.2</v>
      </c>
      <c r="H77" s="65">
        <f>'Нагрузка ежечасно'!P56</f>
        <v>18.27432680652575</v>
      </c>
      <c r="I77" s="65">
        <f>'Нагрузка ежечасно'!Q56</f>
        <v>338.4</v>
      </c>
      <c r="J77" s="65">
        <f>'Нагрузка ежечасно'!R56</f>
        <v>280.79999999999995</v>
      </c>
      <c r="K77" s="73"/>
      <c r="L77" s="73"/>
      <c r="M77" s="73"/>
    </row>
    <row r="78" spans="1:13" s="66" customFormat="1" ht="15" hidden="1">
      <c r="A78" s="42">
        <f t="shared" si="1"/>
        <v>40145.8333333334</v>
      </c>
      <c r="B78" s="65">
        <f>'Нагрузка ежечасно'!B57</f>
        <v>0</v>
      </c>
      <c r="C78" s="65">
        <f>'Нагрузка ежечасно'!C57</f>
        <v>0</v>
      </c>
      <c r="D78" s="65">
        <f>'Нагрузка ежечасно'!D57</f>
        <v>0</v>
      </c>
      <c r="E78" s="65">
        <f>'Нагрузка ежечасно'!E57</f>
        <v>3.0684013650496555</v>
      </c>
      <c r="F78" s="65">
        <f>'Нагрузка ежечасно'!F57</f>
        <v>56.8</v>
      </c>
      <c r="G78" s="65">
        <f>'Нагрузка ежечасно'!G57</f>
        <v>53.2</v>
      </c>
      <c r="H78" s="65">
        <f>'Нагрузка ежечасно'!P57</f>
        <v>13.159552333205918</v>
      </c>
      <c r="I78" s="65">
        <f>'Нагрузка ежечасно'!Q57</f>
        <v>243.6</v>
      </c>
      <c r="J78" s="65">
        <f>'Нагрузка ежечасно'!R57</f>
        <v>198.8</v>
      </c>
      <c r="K78" s="73"/>
      <c r="L78" s="73"/>
      <c r="M78" s="73"/>
    </row>
    <row r="79" spans="1:13" s="66" customFormat="1" ht="15" hidden="1">
      <c r="A79" s="42">
        <f t="shared" si="1"/>
        <v>40144.8750000001</v>
      </c>
      <c r="B79" s="65">
        <f>'Нагрузка ежечасно'!B58</f>
        <v>0</v>
      </c>
      <c r="C79" s="65">
        <f>'Нагрузка ежечасно'!C58</f>
        <v>0</v>
      </c>
      <c r="D79" s="65">
        <f>'Нагрузка ежечасно'!D58</f>
        <v>0</v>
      </c>
      <c r="E79" s="65">
        <f>'Нагрузка ежечасно'!E58</f>
        <v>3.2033380514029703</v>
      </c>
      <c r="F79" s="65">
        <f>'Нагрузка ежечасно'!F58</f>
        <v>59.2</v>
      </c>
      <c r="G79" s="65">
        <f>'Нагрузка ежечасно'!G58</f>
        <v>58.400000000000006</v>
      </c>
      <c r="H79" s="65">
        <f>'Нагрузка ежечасно'!P58</f>
        <v>9.54508162613993</v>
      </c>
      <c r="I79" s="65">
        <f>'Нагрузка ежечасно'!Q58</f>
        <v>176.4</v>
      </c>
      <c r="J79" s="65">
        <f>'Нагрузка ежечасно'!R58</f>
        <v>136</v>
      </c>
      <c r="K79" s="73"/>
      <c r="L79" s="73"/>
      <c r="M79" s="73"/>
    </row>
    <row r="80" spans="1:13" s="66" customFormat="1" ht="15" hidden="1">
      <c r="A80" s="42">
        <f t="shared" si="1"/>
        <v>40143.9166666668</v>
      </c>
      <c r="B80" s="65">
        <f>'Нагрузка ежечасно'!B59</f>
        <v>0</v>
      </c>
      <c r="C80" s="65">
        <f>'Нагрузка ежечасно'!C59</f>
        <v>0</v>
      </c>
      <c r="D80" s="65">
        <f>'Нагрузка ежечасно'!D59</f>
        <v>0</v>
      </c>
      <c r="E80" s="65">
        <f>'Нагрузка ежечасно'!E59</f>
        <v>3.161339331722097</v>
      </c>
      <c r="F80" s="65">
        <f>'Нагрузка ежечасно'!F59</f>
        <v>58.4</v>
      </c>
      <c r="G80" s="65">
        <f>'Нагрузка ежечасно'!G59</f>
        <v>48.8</v>
      </c>
      <c r="H80" s="65">
        <f>'Нагрузка ежечасно'!P59</f>
        <v>9.57063003165183</v>
      </c>
      <c r="I80" s="65">
        <f>'Нагрузка ежечасно'!Q59</f>
        <v>176.8</v>
      </c>
      <c r="J80" s="65">
        <f>'Нагрузка ежечасно'!R59</f>
        <v>136</v>
      </c>
      <c r="K80" s="73"/>
      <c r="L80" s="73"/>
      <c r="M80" s="73"/>
    </row>
    <row r="81" spans="1:13" s="66" customFormat="1" ht="15" hidden="1">
      <c r="A81" s="42">
        <f t="shared" si="1"/>
        <v>40142.9583333334</v>
      </c>
      <c r="B81" s="65">
        <f>'Нагрузка ежечасно'!B60</f>
        <v>0</v>
      </c>
      <c r="C81" s="65">
        <f>'Нагрузка ежечасно'!C60</f>
        <v>0</v>
      </c>
      <c r="D81" s="65">
        <f>'Нагрузка ежечасно'!D60</f>
        <v>0</v>
      </c>
      <c r="E81" s="65">
        <f>'Нагрузка ежечасно'!E60</f>
        <v>3.216784466505232</v>
      </c>
      <c r="F81" s="65">
        <f>'Нагрузка ежечасно'!F60</f>
        <v>59.4</v>
      </c>
      <c r="G81" s="65">
        <f>'Нагрузка ежечасно'!G60</f>
        <v>47.4</v>
      </c>
      <c r="H81" s="65">
        <f>'Нагрузка ежечасно'!P60</f>
        <v>9.552875082348871</v>
      </c>
      <c r="I81" s="65">
        <f>'Нагрузка ежечасно'!Q60</f>
        <v>176.4</v>
      </c>
      <c r="J81" s="65">
        <f>'Нагрузка ежечасно'!R60</f>
        <v>134.8</v>
      </c>
      <c r="K81" s="73"/>
      <c r="L81" s="73"/>
      <c r="M81" s="73"/>
    </row>
    <row r="82" spans="1:13" s="66" customFormat="1" ht="15" hidden="1">
      <c r="A82" s="42">
        <f t="shared" si="1"/>
        <v>40142.0000000001</v>
      </c>
      <c r="B82" s="65">
        <f>'Нагрузка ежечасно'!B61</f>
        <v>0</v>
      </c>
      <c r="C82" s="65">
        <f>'Нагрузка ежечасно'!C61</f>
        <v>0</v>
      </c>
      <c r="D82" s="65">
        <f>'Нагрузка ежечасно'!D61</f>
        <v>0</v>
      </c>
      <c r="E82" s="65">
        <f>'Нагрузка ежечасно'!E61</f>
        <v>3.315616635618879</v>
      </c>
      <c r="F82" s="65">
        <f>'Нагрузка ежечасно'!F61</f>
        <v>61.2</v>
      </c>
      <c r="G82" s="65">
        <f>'Нагрузка ежечасно'!G61</f>
        <v>46</v>
      </c>
      <c r="H82" s="65">
        <f>'Нагрузка ежечасно'!P61</f>
        <v>9.556777361489711</v>
      </c>
      <c r="I82" s="65">
        <f>'Нагрузка ежечасно'!Q61</f>
        <v>176.4</v>
      </c>
      <c r="J82" s="65">
        <f>'Нагрузка ежечасно'!R61</f>
        <v>134.39999999999998</v>
      </c>
      <c r="K82" s="73"/>
      <c r="L82" s="73"/>
      <c r="M82" s="73"/>
    </row>
    <row r="84" spans="1:28" ht="15">
      <c r="A84" s="44"/>
      <c r="B84" s="91" t="str">
        <f>'Нагрузка ежечасно'!K36</f>
        <v>ГПП Яч. 1018 (тп15)</v>
      </c>
      <c r="C84" s="83"/>
      <c r="D84" s="83"/>
      <c r="E84" s="88" t="str">
        <f>'Нагрузка ежечасно'!B69</f>
        <v>ГПП Яч. 1021 (тп12)</v>
      </c>
      <c r="F84" s="89"/>
      <c r="G84" s="90"/>
      <c r="H84" s="93" t="str">
        <f>'Нагрузка ежечасно'!E69</f>
        <v>ГПП Яч. 1025 (тп9)</v>
      </c>
      <c r="I84" s="89"/>
      <c r="J84" s="90"/>
      <c r="K84" s="91" t="str">
        <f>'Нагрузка ежечасно'!H69</f>
        <v>ГПП яч. ЯКНО-1 (тп14)</v>
      </c>
      <c r="L84" s="83"/>
      <c r="M84" s="83"/>
      <c r="O84" s="4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13" ht="15">
      <c r="A85" s="62" t="s">
        <v>0</v>
      </c>
      <c r="B85" s="28" t="s">
        <v>1</v>
      </c>
      <c r="C85" s="28" t="s">
        <v>2</v>
      </c>
      <c r="D85" s="31" t="s">
        <v>3</v>
      </c>
      <c r="E85" s="28" t="s">
        <v>1</v>
      </c>
      <c r="F85" s="28" t="s">
        <v>2</v>
      </c>
      <c r="G85" s="28" t="s">
        <v>3</v>
      </c>
      <c r="H85" s="28" t="s">
        <v>1</v>
      </c>
      <c r="I85" s="28" t="s">
        <v>2</v>
      </c>
      <c r="J85" s="28" t="s">
        <v>3</v>
      </c>
      <c r="K85" s="28" t="s">
        <v>1</v>
      </c>
      <c r="L85" s="28" t="s">
        <v>2</v>
      </c>
      <c r="M85" s="31" t="s">
        <v>3</v>
      </c>
    </row>
    <row r="86" spans="1:13" ht="15">
      <c r="A86" s="42">
        <f aca="true" t="shared" si="2" ref="A86:A109">A59</f>
        <v>40164.041666666664</v>
      </c>
      <c r="B86" s="65">
        <f>'Нагрузка ежечасно'!K38</f>
        <v>9.943859715690659</v>
      </c>
      <c r="C86" s="65">
        <f>'Нагрузка ежечасно'!L38</f>
        <v>182.4</v>
      </c>
      <c r="D86" s="65">
        <f>'Нагрузка ежечасно'!M38</f>
        <v>147.2</v>
      </c>
      <c r="E86" s="65">
        <f>'Нагрузка ежечасно'!B71</f>
        <v>32.000709718710596</v>
      </c>
      <c r="F86" s="65">
        <f>'Нагрузка ежечасно'!C71</f>
        <v>606</v>
      </c>
      <c r="G86" s="65">
        <f>'Нагрузка ежечасно'!D71</f>
        <v>458.4</v>
      </c>
      <c r="H86" s="65">
        <f>'Нагрузка ежечасно'!E71</f>
        <v>2.598077422707197</v>
      </c>
      <c r="I86" s="65">
        <f>'Нагрузка ежечасно'!F71</f>
        <v>49.2</v>
      </c>
      <c r="J86" s="65">
        <f>'Нагрузка ежечасно'!G71</f>
        <v>46.8</v>
      </c>
      <c r="K86" s="65">
        <f>'Нагрузка ежечасно'!H71</f>
        <v>14.953174045397477</v>
      </c>
      <c r="L86" s="65">
        <f>'Нагрузка ежечасно'!I71</f>
        <v>720</v>
      </c>
      <c r="M86" s="65">
        <f>'Нагрузка ежечасно'!J71</f>
        <v>0</v>
      </c>
    </row>
    <row r="87" spans="1:13" ht="15" hidden="1">
      <c r="A87" s="42">
        <f t="shared" si="2"/>
        <v>40163.083333333336</v>
      </c>
      <c r="B87" s="65">
        <f>'Нагрузка ежечасно'!K39</f>
        <v>10.752496245765938</v>
      </c>
      <c r="C87" s="65">
        <f>'Нагрузка ежечасно'!L39</f>
        <v>200</v>
      </c>
      <c r="D87" s="65">
        <f>'Нагрузка ежечасно'!M39</f>
        <v>145.6</v>
      </c>
      <c r="E87" s="65">
        <f>'Нагрузка ежечасно'!B72</f>
        <v>35.321310841275</v>
      </c>
      <c r="F87" s="65">
        <f>'Нагрузка ежечасно'!C72</f>
        <v>668.4</v>
      </c>
      <c r="G87" s="65">
        <f>'Нагрузка ежечасно'!D72</f>
        <v>456</v>
      </c>
      <c r="H87" s="65">
        <f>'Нагрузка ежечасно'!E72</f>
        <v>3.0438472538262125</v>
      </c>
      <c r="I87" s="65">
        <f>'Нагрузка ежечасно'!F72</f>
        <v>57.6</v>
      </c>
      <c r="J87" s="65">
        <f>'Нагрузка ежечасно'!G72</f>
        <v>45.6</v>
      </c>
      <c r="K87" s="65">
        <f>'Нагрузка ежечасно'!H72</f>
        <v>14.80779350228669</v>
      </c>
      <c r="L87" s="65">
        <f>'Нагрузка ежечасно'!I72</f>
        <v>762.12</v>
      </c>
      <c r="M87" s="65">
        <f>'Нагрузка ежечасно'!J72</f>
        <v>14.04</v>
      </c>
    </row>
    <row r="88" spans="1:13" ht="15" hidden="1">
      <c r="A88" s="42">
        <f t="shared" si="2"/>
        <v>40162.125</v>
      </c>
      <c r="B88" s="65">
        <f>'Нагрузка ежечасно'!K40</f>
        <v>13.105470585547254</v>
      </c>
      <c r="C88" s="65">
        <f>'Нагрузка ежечасно'!L40</f>
        <v>243.2</v>
      </c>
      <c r="D88" s="65">
        <f>'Нагрузка ежечасно'!M40</f>
        <v>139.2</v>
      </c>
      <c r="E88" s="65">
        <f>'Нагрузка ежечасно'!B73</f>
        <v>48.16014515636733</v>
      </c>
      <c r="F88" s="65">
        <f>'Нагрузка ежечасно'!C73</f>
        <v>912</v>
      </c>
      <c r="G88" s="65">
        <f>'Нагрузка ежечасно'!D73</f>
        <v>436.8</v>
      </c>
      <c r="H88" s="65">
        <f>'Нагрузка ежечасно'!E73</f>
        <v>3.485273662631846</v>
      </c>
      <c r="I88" s="65">
        <f>'Нагрузка ежечасно'!F73</f>
        <v>66</v>
      </c>
      <c r="J88" s="65">
        <f>'Нагрузка ежечасно'!G73</f>
        <v>48</v>
      </c>
      <c r="K88" s="65">
        <f>'Нагрузка ежечасно'!H73</f>
        <v>15.528561499843368</v>
      </c>
      <c r="L88" s="65">
        <f>'Нагрузка ежечасно'!I73</f>
        <v>850.6800000000001</v>
      </c>
      <c r="M88" s="65">
        <f>'Нагрузка ежечасно'!J73</f>
        <v>55.08</v>
      </c>
    </row>
    <row r="89" spans="1:13" ht="15" hidden="1">
      <c r="A89" s="42">
        <f t="shared" si="2"/>
        <v>40161.1666666667</v>
      </c>
      <c r="B89" s="65">
        <f>'Нагрузка ежечасно'!K41</f>
        <v>16.610093019748263</v>
      </c>
      <c r="C89" s="65">
        <f>'Нагрузка ежечасно'!L41</f>
        <v>308.8</v>
      </c>
      <c r="D89" s="65">
        <f>'Нагрузка ежечасно'!M41</f>
        <v>144</v>
      </c>
      <c r="E89" s="65">
        <f>'Нагрузка ежечасно'!B74</f>
        <v>57.40103564714701</v>
      </c>
      <c r="F89" s="65">
        <f>'Нагрузка ежечасно'!C74</f>
        <v>1092</v>
      </c>
      <c r="G89" s="65">
        <f>'Нагрузка ежечасно'!D74</f>
        <v>444</v>
      </c>
      <c r="H89" s="65">
        <f>'Нагрузка ежечасно'!E74</f>
        <v>3.72160560789195</v>
      </c>
      <c r="I89" s="65">
        <f>'Нагрузка ежечасно'!F74</f>
        <v>70.80000000000001</v>
      </c>
      <c r="J89" s="65">
        <f>'Нагрузка ежечасно'!G74</f>
        <v>44.400000000000006</v>
      </c>
      <c r="K89" s="65">
        <f>'Нагрузка ежечасно'!H74</f>
        <v>15.494940794475355</v>
      </c>
      <c r="L89" s="65">
        <f>'Нагрузка ежечасно'!I74</f>
        <v>850.68</v>
      </c>
      <c r="M89" s="65">
        <f>'Нагрузка ежечасно'!J74</f>
        <v>49.32</v>
      </c>
    </row>
    <row r="90" spans="1:13" ht="15" hidden="1">
      <c r="A90" s="42">
        <f t="shared" si="2"/>
        <v>40160.2083333334</v>
      </c>
      <c r="B90" s="65">
        <f>'Нагрузка ежечасно'!K42</f>
        <v>17.99160784479514</v>
      </c>
      <c r="C90" s="65">
        <f>'Нагрузка ежечасно'!L42</f>
        <v>332.8</v>
      </c>
      <c r="D90" s="65">
        <f>'Нагрузка ежечасно'!M42</f>
        <v>152</v>
      </c>
      <c r="E90" s="65">
        <f>'Нагрузка ежечасно'!B75</f>
        <v>58.598748710827536</v>
      </c>
      <c r="F90" s="65">
        <f>'Нагрузка ежечасно'!C75</f>
        <v>1110</v>
      </c>
      <c r="G90" s="65">
        <f>'Нагрузка ежечасно'!D75</f>
        <v>448.8</v>
      </c>
      <c r="H90" s="65">
        <f>'Нагрузка ежечасно'!E75</f>
        <v>3.8009999163780024</v>
      </c>
      <c r="I90" s="65">
        <f>'Нагрузка ежечасно'!F75</f>
        <v>72</v>
      </c>
      <c r="J90" s="65">
        <f>'Нагрузка ежечасно'!G75</f>
        <v>45.6</v>
      </c>
      <c r="K90" s="65">
        <f>'Нагрузка ежечасно'!H75</f>
        <v>15.247472502181262</v>
      </c>
      <c r="L90" s="65">
        <f>'Нагрузка ежечасно'!I75</f>
        <v>763.92</v>
      </c>
      <c r="M90" s="65">
        <f>'Нагрузка ежечасно'!J75</f>
        <v>0</v>
      </c>
    </row>
    <row r="91" spans="1:13" ht="15" hidden="1">
      <c r="A91" s="42">
        <f t="shared" si="2"/>
        <v>40159.25</v>
      </c>
      <c r="B91" s="65">
        <f>'Нагрузка ежечасно'!K43</f>
        <v>18.69081950319954</v>
      </c>
      <c r="C91" s="65">
        <f>'Нагрузка ежечасно'!L43</f>
        <v>345.6</v>
      </c>
      <c r="D91" s="65">
        <f>'Нагрузка ежечасно'!M43</f>
        <v>163.2</v>
      </c>
      <c r="E91" s="65">
        <f>'Нагрузка ежечасно'!B76</f>
        <v>8.549428494453558</v>
      </c>
      <c r="F91" s="65">
        <f>'Нагрузка ежечасно'!C76</f>
        <v>162</v>
      </c>
      <c r="G91" s="65">
        <f>'Нагрузка ежечасно'!D76</f>
        <v>46.8</v>
      </c>
      <c r="H91" s="65">
        <f>'Нагрузка ежечасно'!E76</f>
        <v>4.243049697247322</v>
      </c>
      <c r="I91" s="65">
        <f>'Нагрузка ежечасно'!F76</f>
        <v>80.4</v>
      </c>
      <c r="J91" s="65">
        <f>'Нагрузка ежечасно'!G76</f>
        <v>62.400000000000006</v>
      </c>
      <c r="K91" s="65">
        <f>'Нагрузка ежечасно'!H76</f>
        <v>15.115871934177905</v>
      </c>
      <c r="L91" s="65">
        <f>'Нагрузка ежечасно'!I76</f>
        <v>830.1600000000001</v>
      </c>
      <c r="M91" s="65">
        <f>'Нагрузка ежечасно'!J76</f>
        <v>8.280000000000001</v>
      </c>
    </row>
    <row r="92" spans="1:13" ht="15">
      <c r="A92" s="42">
        <f t="shared" si="2"/>
        <v>40158.2916666667</v>
      </c>
      <c r="B92" s="65">
        <f>'Нагрузка ежечасно'!K44</f>
        <v>19.301733812861688</v>
      </c>
      <c r="C92" s="65">
        <f>'Нагрузка ежечасно'!L44</f>
        <v>356.8</v>
      </c>
      <c r="D92" s="65">
        <f>'Нагрузка ежечасно'!M44</f>
        <v>161.6</v>
      </c>
      <c r="E92" s="65">
        <f>'Нагрузка ежечасно'!B77</f>
        <v>7.294513167627014</v>
      </c>
      <c r="F92" s="65">
        <f>'Нагрузка ежечасно'!C77</f>
        <v>138</v>
      </c>
      <c r="G92" s="65">
        <f>'Нагрузка ежечасно'!D77</f>
        <v>48</v>
      </c>
      <c r="H92" s="65">
        <f>'Нагрузка ежечасно'!E77</f>
        <v>4.566999548427348</v>
      </c>
      <c r="I92" s="65">
        <f>'Нагрузка ежечасно'!F77</f>
        <v>86.4</v>
      </c>
      <c r="J92" s="65">
        <f>'Нагрузка ежечасно'!G77</f>
        <v>60</v>
      </c>
      <c r="K92" s="65">
        <f>'Нагрузка ежечасно'!H77</f>
        <v>15.693264350158485</v>
      </c>
      <c r="L92" s="65">
        <f>'Нагрузка ежечасно'!I77</f>
        <v>837</v>
      </c>
      <c r="M92" s="65">
        <f>'Нагрузка ежечасно'!J77</f>
        <v>11.16</v>
      </c>
    </row>
    <row r="93" spans="1:13" ht="15" hidden="1">
      <c r="A93" s="42">
        <f t="shared" si="2"/>
        <v>40157.3333333334</v>
      </c>
      <c r="B93" s="65">
        <f>'Нагрузка ежечасно'!K45</f>
        <v>18.94046844928188</v>
      </c>
      <c r="C93" s="65">
        <f>'Нагрузка ежечасно'!L45</f>
        <v>347.20000000000005</v>
      </c>
      <c r="D93" s="65">
        <f>'Нагрузка ежечасно'!M45</f>
        <v>153.6</v>
      </c>
      <c r="E93" s="65">
        <f>'Нагрузка ежечасно'!B78</f>
        <v>7.804745158149731</v>
      </c>
      <c r="F93" s="65">
        <f>'Нагрузка ежечасно'!C78</f>
        <v>147.6</v>
      </c>
      <c r="G93" s="65">
        <f>'Нагрузка ежечасно'!D78</f>
        <v>39.599999999999994</v>
      </c>
      <c r="H93" s="65">
        <f>'Нагрузка ежечасно'!E78</f>
        <v>4.632084524755531</v>
      </c>
      <c r="I93" s="65">
        <f>'Нагрузка ежечасно'!F78</f>
        <v>87.6</v>
      </c>
      <c r="J93" s="65">
        <f>'Нагрузка ежечасно'!G78</f>
        <v>54</v>
      </c>
      <c r="K93" s="65">
        <f>'Нагрузка ежечасно'!H78</f>
        <v>15.181805296434282</v>
      </c>
      <c r="L93" s="65">
        <f>'Нагрузка ежечасно'!I78</f>
        <v>862.9200000000001</v>
      </c>
      <c r="M93" s="65">
        <f>'Нагрузка ежечасно'!J78</f>
        <v>20.88</v>
      </c>
    </row>
    <row r="94" spans="1:13" ht="15" hidden="1">
      <c r="A94" s="42">
        <f t="shared" si="2"/>
        <v>40156.375</v>
      </c>
      <c r="B94" s="65">
        <f>'Нагрузка ежечасно'!K46</f>
        <v>20.509625075797622</v>
      </c>
      <c r="C94" s="65">
        <f>'Нагрузка ежечасно'!L46</f>
        <v>377.6</v>
      </c>
      <c r="D94" s="65">
        <f>'Нагрузка ежечасно'!M46</f>
        <v>160</v>
      </c>
      <c r="E94" s="65">
        <f>'Нагрузка ежечасно'!B79</f>
        <v>7.3476078185575355</v>
      </c>
      <c r="F94" s="65">
        <f>'Нагрузка ежечасно'!C79</f>
        <v>138</v>
      </c>
      <c r="G94" s="65">
        <f>'Нагрузка ежечасно'!D79</f>
        <v>39.599999999999994</v>
      </c>
      <c r="H94" s="65">
        <f>'Нагрузка ежечасно'!E79</f>
        <v>4.664133658736522</v>
      </c>
      <c r="I94" s="65">
        <f>'Нагрузка ежечасно'!F79</f>
        <v>87.6</v>
      </c>
      <c r="J94" s="65">
        <f>'Нагрузка ежечасно'!G79</f>
        <v>48</v>
      </c>
      <c r="K94" s="65">
        <f>'Нагрузка ежечасно'!H79</f>
        <v>15.144094885362733</v>
      </c>
      <c r="L94" s="65">
        <f>'Нагрузка ежечасно'!I79</f>
        <v>846.72</v>
      </c>
      <c r="M94" s="65">
        <f>'Нагрузка ежечасно'!J79</f>
        <v>18.72</v>
      </c>
    </row>
    <row r="95" spans="1:13" ht="15">
      <c r="A95" s="42">
        <f t="shared" si="2"/>
        <v>40155.4166666667</v>
      </c>
      <c r="B95" s="65">
        <f>'Нагрузка ежечасно'!K47</f>
        <v>20.39535528329203</v>
      </c>
      <c r="C95" s="65">
        <f>'Нагрузка ежечасно'!L47</f>
        <v>376</v>
      </c>
      <c r="D95" s="65">
        <f>'Нагрузка ежечасно'!M47</f>
        <v>153.6</v>
      </c>
      <c r="E95" s="65">
        <f>'Нагрузка ежечасно'!B80</f>
        <v>7.7244104830464355</v>
      </c>
      <c r="F95" s="65">
        <f>'Нагрузка ежечасно'!C80</f>
        <v>145.2</v>
      </c>
      <c r="G95" s="65">
        <f>'Нагрузка ежечасно'!D80</f>
        <v>42</v>
      </c>
      <c r="H95" s="65">
        <f>'Нагрузка ежечасно'!E80</f>
        <v>4.915533943756823</v>
      </c>
      <c r="I95" s="65">
        <f>'Нагрузка ежечасно'!F80</f>
        <v>92.4</v>
      </c>
      <c r="J95" s="65">
        <f>'Нагрузка ежечасно'!G80</f>
        <v>52.8</v>
      </c>
      <c r="K95" s="65">
        <f>'Нагрузка ежечасно'!H80</f>
        <v>15.671606893990427</v>
      </c>
      <c r="L95" s="65">
        <f>'Нагрузка ежечасно'!I80</f>
        <v>776.88</v>
      </c>
      <c r="M95" s="65">
        <f>'Нагрузка ежечасно'!J80</f>
        <v>0</v>
      </c>
    </row>
    <row r="96" spans="1:13" ht="15" hidden="1">
      <c r="A96" s="42">
        <f t="shared" si="2"/>
        <v>40154.4583333334</v>
      </c>
      <c r="B96" s="65">
        <f>'Нагрузка ежечасно'!K48</f>
        <v>18.911206787648506</v>
      </c>
      <c r="C96" s="65">
        <f>'Нагрузка ежечасно'!L48</f>
        <v>348.79999999999995</v>
      </c>
      <c r="D96" s="65">
        <f>'Нагрузка ежечасно'!M48</f>
        <v>148.8</v>
      </c>
      <c r="E96" s="65">
        <f>'Нагрузка ежечасно'!B81</f>
        <v>6.959311015440095</v>
      </c>
      <c r="F96" s="65">
        <f>'Нагрузка ежечасно'!C81</f>
        <v>130.8</v>
      </c>
      <c r="G96" s="65">
        <f>'Нагрузка ежечасно'!D81</f>
        <v>43.2</v>
      </c>
      <c r="H96" s="65">
        <f>'Нагрузка ежечасно'!E81</f>
        <v>4.916210533843003</v>
      </c>
      <c r="I96" s="65">
        <f>'Нагрузка ежечасно'!F81</f>
        <v>92.4</v>
      </c>
      <c r="J96" s="65">
        <f>'Нагрузка ежечасно'!G81</f>
        <v>57.599999999999994</v>
      </c>
      <c r="K96" s="65">
        <f>'Нагрузка ежечасно'!H81</f>
        <v>15.975726992496366</v>
      </c>
      <c r="L96" s="65">
        <f>'Нагрузка ежечасно'!I81</f>
        <v>734.04</v>
      </c>
      <c r="M96" s="65">
        <f>'Нагрузка ежечасно'!J81</f>
        <v>0</v>
      </c>
    </row>
    <row r="97" spans="1:13" ht="15" hidden="1">
      <c r="A97" s="42">
        <f t="shared" si="2"/>
        <v>40153.5000000001</v>
      </c>
      <c r="B97" s="65">
        <f>'Нагрузка ежечасно'!K49</f>
        <v>19.18075821210268</v>
      </c>
      <c r="C97" s="65">
        <f>'Нагрузка ежечасно'!L49</f>
        <v>352</v>
      </c>
      <c r="D97" s="65">
        <f>'Нагрузка ежечасно'!M49</f>
        <v>152</v>
      </c>
      <c r="E97" s="65">
        <f>'Нагрузка ежечасно'!B82</f>
        <v>6.408001286726659</v>
      </c>
      <c r="F97" s="65">
        <f>'Нагрузка ежечасно'!C82</f>
        <v>120</v>
      </c>
      <c r="G97" s="65">
        <f>'Нагрузка ежечасно'!D82</f>
        <v>36</v>
      </c>
      <c r="H97" s="65">
        <f>'Нагрузка ежечасно'!E82</f>
        <v>5.25456105511586</v>
      </c>
      <c r="I97" s="65">
        <f>'Нагрузка ежечасно'!F82</f>
        <v>98.4</v>
      </c>
      <c r="J97" s="65">
        <f>'Нагрузка ежечасно'!G82</f>
        <v>48</v>
      </c>
      <c r="K97" s="65">
        <f>'Нагрузка ежечасно'!H82</f>
        <v>15.921897832191906</v>
      </c>
      <c r="L97" s="65">
        <f>'Нагрузка ежечасно'!I82</f>
        <v>720.72</v>
      </c>
      <c r="M97" s="65">
        <f>'Нагрузка ежечасно'!J82</f>
        <v>0</v>
      </c>
    </row>
    <row r="98" spans="1:13" ht="15" hidden="1">
      <c r="A98" s="42">
        <f t="shared" si="2"/>
        <v>40152.5416666667</v>
      </c>
      <c r="B98" s="65">
        <f>'Нагрузка ежечасно'!K50</f>
        <v>19.70953293857581</v>
      </c>
      <c r="C98" s="65">
        <f>'Нагрузка ежечасно'!L50</f>
        <v>361.6</v>
      </c>
      <c r="D98" s="65">
        <f>'Нагрузка ежечасно'!M50</f>
        <v>161.6</v>
      </c>
      <c r="E98" s="65">
        <f>'Нагрузка ежечасно'!B83</f>
        <v>5.333425293865844</v>
      </c>
      <c r="F98" s="65">
        <f>'Нагрузка ежечасно'!C83</f>
        <v>99.6</v>
      </c>
      <c r="G98" s="65">
        <f>'Нагрузка ежечасно'!D83</f>
        <v>36</v>
      </c>
      <c r="H98" s="65">
        <f>'Нагрузка ежечасно'!E83</f>
        <v>5.076392749583153</v>
      </c>
      <c r="I98" s="65">
        <f>'Нагрузка ежечасно'!F83</f>
        <v>94.8</v>
      </c>
      <c r="J98" s="65">
        <f>'Нагрузка ежечасно'!G83</f>
        <v>44.400000000000006</v>
      </c>
      <c r="K98" s="65">
        <f>'Нагрузка ежечасно'!H83</f>
        <v>15.067592787645589</v>
      </c>
      <c r="L98" s="65">
        <f>'Нагрузка ежечасно'!I83</f>
        <v>731.88</v>
      </c>
      <c r="M98" s="65">
        <f>'Нагрузка ежечасно'!J83</f>
        <v>0</v>
      </c>
    </row>
    <row r="99" spans="1:13" ht="15" hidden="1">
      <c r="A99" s="42">
        <f t="shared" si="2"/>
        <v>40151.5833333334</v>
      </c>
      <c r="B99" s="65">
        <f>'Нагрузка ежечасно'!K51</f>
        <v>20.302676527769602</v>
      </c>
      <c r="C99" s="65">
        <f>'Нагрузка ежечасно'!L51</f>
        <v>372.8</v>
      </c>
      <c r="D99" s="65">
        <f>'Нагрузка ежечасно'!M51</f>
        <v>161.6</v>
      </c>
      <c r="E99" s="65">
        <f>'Нагрузка ежечасно'!B84</f>
        <v>5.790640983744116</v>
      </c>
      <c r="F99" s="65">
        <f>'Нагрузка ежечасно'!C84</f>
        <v>108</v>
      </c>
      <c r="G99" s="65">
        <f>'Нагрузка ежечасно'!D84</f>
        <v>36</v>
      </c>
      <c r="H99" s="65">
        <f>'Нагрузка ежечасно'!E84</f>
        <v>5.468938706869443</v>
      </c>
      <c r="I99" s="65">
        <f>'Нагрузка ежечасно'!F84</f>
        <v>102</v>
      </c>
      <c r="J99" s="65">
        <f>'Нагрузка ежечасно'!G84</f>
        <v>50.4</v>
      </c>
      <c r="K99" s="65">
        <f>'Нагрузка ежечасно'!H84</f>
        <v>14.826582326316082</v>
      </c>
      <c r="L99" s="65">
        <f>'Нагрузка ежечасно'!I84</f>
        <v>790.2</v>
      </c>
      <c r="M99" s="65">
        <f>'Нагрузка ежечасно'!J84</f>
        <v>7.5600000000000005</v>
      </c>
    </row>
    <row r="100" spans="1:13" ht="15" hidden="1">
      <c r="A100" s="42">
        <f t="shared" si="2"/>
        <v>40150.6250000001</v>
      </c>
      <c r="B100" s="65">
        <f>'Нагрузка ежечасно'!K52</f>
        <v>21.584911276658293</v>
      </c>
      <c r="C100" s="65">
        <f>'Нагрузка ежечасно'!L52</f>
        <v>396.79999999999995</v>
      </c>
      <c r="D100" s="65">
        <f>'Нагрузка ежечасно'!M52</f>
        <v>155.2</v>
      </c>
      <c r="E100" s="65">
        <f>'Нагрузка ежечасно'!B85</f>
        <v>69.9684185475311</v>
      </c>
      <c r="F100" s="65">
        <f>'Нагрузка ежечасно'!C85</f>
        <v>1309.2</v>
      </c>
      <c r="G100" s="65">
        <f>'Нагрузка ежечасно'!D85</f>
        <v>373.20000000000005</v>
      </c>
      <c r="H100" s="65">
        <f>'Нагрузка ежечасно'!E85</f>
        <v>6.09257540056412</v>
      </c>
      <c r="I100" s="65">
        <f>'Нагрузка ежечасно'!F85</f>
        <v>114</v>
      </c>
      <c r="J100" s="65">
        <f>'Нагрузка ежечасно'!G85</f>
        <v>48</v>
      </c>
      <c r="K100" s="65">
        <f>'Нагрузка ежечасно'!H85</f>
        <v>14.849247620055806</v>
      </c>
      <c r="L100" s="65">
        <f>'Нагрузка ежечасно'!I85</f>
        <v>774</v>
      </c>
      <c r="M100" s="65">
        <f>'Нагрузка ежечасно'!J85</f>
        <v>0</v>
      </c>
    </row>
    <row r="101" spans="1:13" ht="15" hidden="1">
      <c r="A101" s="42">
        <f t="shared" si="2"/>
        <v>40149.6666666667</v>
      </c>
      <c r="B101" s="65">
        <f>'Нагрузка ежечасно'!K53</f>
        <v>22.2947609209493</v>
      </c>
      <c r="C101" s="65">
        <f>'Нагрузка ежечасно'!L53</f>
        <v>411.20000000000005</v>
      </c>
      <c r="D101" s="65">
        <f>'Нагрузка ежечасно'!M53</f>
        <v>155.2</v>
      </c>
      <c r="E101" s="65">
        <f>'Нагрузка ежечасно'!B86</f>
        <v>95.95450724861384</v>
      </c>
      <c r="F101" s="65">
        <f>'Нагрузка ежечасно'!C86</f>
        <v>1808.4</v>
      </c>
      <c r="G101" s="65">
        <f>'Нагрузка ежечасно'!D86</f>
        <v>585.5999999999999</v>
      </c>
      <c r="H101" s="65">
        <f>'Нагрузка ежечасно'!E86</f>
        <v>5.603182905028545</v>
      </c>
      <c r="I101" s="65">
        <f>'Нагрузка ежечасно'!F86</f>
        <v>105.6</v>
      </c>
      <c r="J101" s="65">
        <f>'Нагрузка ежечасно'!G86</f>
        <v>44.400000000000006</v>
      </c>
      <c r="K101" s="65">
        <f>'Нагрузка ежечасно'!H86</f>
        <v>14.85348140187302</v>
      </c>
      <c r="L101" s="65">
        <f>'Нагрузка ежечасно'!I86</f>
        <v>759.6</v>
      </c>
      <c r="M101" s="65">
        <f>'Нагрузка ежечасно'!J86</f>
        <v>0</v>
      </c>
    </row>
    <row r="102" spans="1:13" ht="15" hidden="1">
      <c r="A102" s="42">
        <f t="shared" si="2"/>
        <v>40148.7083333334</v>
      </c>
      <c r="B102" s="65">
        <f>'Нагрузка ежечасно'!K54</f>
        <v>22.450710411614853</v>
      </c>
      <c r="C102" s="65">
        <f>'Нагрузка ежечасно'!L54</f>
        <v>412.8</v>
      </c>
      <c r="D102" s="65">
        <f>'Нагрузка ежечасно'!M54</f>
        <v>164.8</v>
      </c>
      <c r="E102" s="65">
        <f>'Нагрузка ежечасно'!B87</f>
        <v>88.60990816018634</v>
      </c>
      <c r="F102" s="65">
        <f>'Нагрузка ежечасно'!C87</f>
        <v>1668</v>
      </c>
      <c r="G102" s="65">
        <f>'Нагрузка ежечасно'!D87</f>
        <v>565.2</v>
      </c>
      <c r="H102" s="65">
        <f>'Нагрузка ежечасно'!E87</f>
        <v>5.6735840476666075</v>
      </c>
      <c r="I102" s="65">
        <f>'Нагрузка ежечасно'!F87</f>
        <v>106.80000000000001</v>
      </c>
      <c r="J102" s="65">
        <f>'Нагрузка ежечасно'!G87</f>
        <v>44.400000000000006</v>
      </c>
      <c r="K102" s="65">
        <f>'Нагрузка ежечасно'!H87</f>
        <v>14.86544338259556</v>
      </c>
      <c r="L102" s="65">
        <f>'Нагрузка ежечасно'!I87</f>
        <v>748.44</v>
      </c>
      <c r="M102" s="65">
        <f>'Нагрузка ежечасно'!J87</f>
        <v>0</v>
      </c>
    </row>
    <row r="103" spans="1:13" ht="15">
      <c r="A103" s="42">
        <f t="shared" si="2"/>
        <v>40147.7500000001</v>
      </c>
      <c r="B103" s="65">
        <f>'Нагрузка ежечасно'!K55</f>
        <v>23.45606684110307</v>
      </c>
      <c r="C103" s="65">
        <f>'Нагрузка ежечасно'!L55</f>
        <v>432</v>
      </c>
      <c r="D103" s="65">
        <f>'Нагрузка ежечасно'!M55</f>
        <v>164.8</v>
      </c>
      <c r="E103" s="65">
        <f>'Нагрузка ежечасно'!B88</f>
        <v>85.48352936058033</v>
      </c>
      <c r="F103" s="65">
        <f>'Нагрузка ежечасно'!C88</f>
        <v>1609.2</v>
      </c>
      <c r="G103" s="65">
        <f>'Нагрузка ежечасно'!D88</f>
        <v>542.4000000000001</v>
      </c>
      <c r="H103" s="65">
        <f>'Нагрузка ежечасно'!E88</f>
        <v>5.92838794223264</v>
      </c>
      <c r="I103" s="65">
        <f>'Нагрузка ежечасно'!F88</f>
        <v>111.6</v>
      </c>
      <c r="J103" s="65">
        <f>'Нагрузка ежечасно'!G88</f>
        <v>45.6</v>
      </c>
      <c r="K103" s="65">
        <f>'Нагрузка ежечасно'!H88</f>
        <v>14.977960292344521</v>
      </c>
      <c r="L103" s="65">
        <f>'Нагрузка ежечасно'!I88</f>
        <v>777.6</v>
      </c>
      <c r="M103" s="65">
        <f>'Нагрузка ежечасно'!J88</f>
        <v>0</v>
      </c>
    </row>
    <row r="104" spans="1:13" ht="15" hidden="1">
      <c r="A104" s="42">
        <f t="shared" si="2"/>
        <v>40146.7916666668</v>
      </c>
      <c r="B104" s="65">
        <f>'Нагрузка ежечасно'!K56</f>
        <v>24.45217251180514</v>
      </c>
      <c r="C104" s="65">
        <f>'Нагрузка ежечасно'!L56</f>
        <v>452.79999999999995</v>
      </c>
      <c r="D104" s="65">
        <f>'Нагрузка ежечасно'!M56</f>
        <v>161.60000000000002</v>
      </c>
      <c r="E104" s="65">
        <f>'Нагрузка ежечасно'!B89</f>
        <v>82.81321099692022</v>
      </c>
      <c r="F104" s="65">
        <f>'Нагрузка ежечасно'!C89</f>
        <v>1562.4</v>
      </c>
      <c r="G104" s="65">
        <f>'Нагрузка ежечасно'!D89</f>
        <v>520.8</v>
      </c>
      <c r="H104" s="65">
        <f>'Нагрузка ежечасно'!E89</f>
        <v>6.1060432071461905</v>
      </c>
      <c r="I104" s="65">
        <f>'Нагрузка ежечасно'!F89</f>
        <v>115.19999999999999</v>
      </c>
      <c r="J104" s="65">
        <f>'Нагрузка ежечасно'!G89</f>
        <v>45.6</v>
      </c>
      <c r="K104" s="65">
        <f>'Нагрузка ежечасно'!H89</f>
        <v>15.528762934968624</v>
      </c>
      <c r="L104" s="65">
        <f>'Нагрузка ежечасно'!I89</f>
        <v>781.9200000000001</v>
      </c>
      <c r="M104" s="65">
        <f>'Нагрузка ежечасно'!J89</f>
        <v>0</v>
      </c>
    </row>
    <row r="105" spans="1:13" ht="15" hidden="1">
      <c r="A105" s="42">
        <f t="shared" si="2"/>
        <v>40145.8333333334</v>
      </c>
      <c r="B105" s="65">
        <f>'Нагрузка ежечасно'!K57</f>
        <v>21.95419568232711</v>
      </c>
      <c r="C105" s="65">
        <f>'Нагрузка ежечасно'!L57</f>
        <v>406.4</v>
      </c>
      <c r="D105" s="65">
        <f>'Нагрузка ежечасно'!M57</f>
        <v>155.2</v>
      </c>
      <c r="E105" s="65">
        <f>'Нагрузка ежечасно'!B90</f>
        <v>77.49357502257706</v>
      </c>
      <c r="F105" s="65">
        <f>'Нагрузка ежечасно'!C90</f>
        <v>1458</v>
      </c>
      <c r="G105" s="65">
        <f>'Нагрузка ежечасно'!D90</f>
        <v>510</v>
      </c>
      <c r="H105" s="65">
        <f>'Нагрузка ежечасно'!E90</f>
        <v>5.676484096303999</v>
      </c>
      <c r="I105" s="65">
        <f>'Нагрузка ежечасно'!F90</f>
        <v>106.8</v>
      </c>
      <c r="J105" s="65">
        <f>'Нагрузка ежечасно'!G90</f>
        <v>45.6</v>
      </c>
      <c r="K105" s="65">
        <f>'Нагрузка ежечасно'!H90</f>
        <v>15.420553818945983</v>
      </c>
      <c r="L105" s="65">
        <f>'Нагрузка ежечасно'!I90</f>
        <v>769.6800000000001</v>
      </c>
      <c r="M105" s="65">
        <f>'Нагрузка ежечасно'!J90</f>
        <v>0</v>
      </c>
    </row>
    <row r="106" spans="1:13" ht="15" hidden="1">
      <c r="A106" s="42">
        <f t="shared" si="2"/>
        <v>40144.8750000001</v>
      </c>
      <c r="B106" s="65">
        <f>'Нагрузка ежечасно'!K58</f>
        <v>16.969034002026547</v>
      </c>
      <c r="C106" s="65">
        <f>'Нагрузка ежечасно'!L58</f>
        <v>313.6</v>
      </c>
      <c r="D106" s="65">
        <f>'Нагрузка ежечасно'!M58</f>
        <v>147.2</v>
      </c>
      <c r="E106" s="65">
        <f>'Нагрузка ежечасно'!B91</f>
        <v>61.08237133994755</v>
      </c>
      <c r="F106" s="65">
        <f>'Нагрузка ежечасно'!C91</f>
        <v>1150.8000000000002</v>
      </c>
      <c r="G106" s="65">
        <f>'Нагрузка ежечасно'!D91</f>
        <v>492</v>
      </c>
      <c r="H106" s="65">
        <f>'Нагрузка ежечасно'!E91</f>
        <v>4.331179615345603</v>
      </c>
      <c r="I106" s="65">
        <f>'Нагрузка ежечасно'!F91</f>
        <v>81.6</v>
      </c>
      <c r="J106" s="65">
        <f>'Нагрузка ежечасно'!G91</f>
        <v>44.400000000000006</v>
      </c>
      <c r="K106" s="65">
        <f>'Нагрузка ежечасно'!H91</f>
        <v>14.872356384767256</v>
      </c>
      <c r="L106" s="65">
        <f>'Нагрузка ежечасно'!I91</f>
        <v>738.36</v>
      </c>
      <c r="M106" s="65">
        <f>'Нагрузка ежечасно'!J91</f>
        <v>0</v>
      </c>
    </row>
    <row r="107" spans="1:13" ht="15" hidden="1">
      <c r="A107" s="42">
        <f t="shared" si="2"/>
        <v>40143.9166666668</v>
      </c>
      <c r="B107" s="65">
        <f>'Нагрузка ежечасно'!K59</f>
        <v>13.771313801200368</v>
      </c>
      <c r="C107" s="65">
        <f>'Нагрузка ежечасно'!L59</f>
        <v>254.39999999999998</v>
      </c>
      <c r="D107" s="65">
        <f>'Нагрузка ежечасно'!M59</f>
        <v>145.6</v>
      </c>
      <c r="E107" s="65">
        <f>'Нагрузка ежечасно'!B92</f>
        <v>48.398788183499555</v>
      </c>
      <c r="F107" s="65">
        <f>'Нагрузка ежечасно'!C92</f>
        <v>912</v>
      </c>
      <c r="G107" s="65">
        <f>'Нагрузка ежечасно'!D92</f>
        <v>481.2</v>
      </c>
      <c r="H107" s="65">
        <f>'Нагрузка ежечасно'!E92</f>
        <v>3.1841308015460235</v>
      </c>
      <c r="I107" s="65">
        <f>'Нагрузка ежечасно'!F92</f>
        <v>60</v>
      </c>
      <c r="J107" s="65">
        <f>'Нагрузка ежечасно'!G92</f>
        <v>46.8</v>
      </c>
      <c r="K107" s="65">
        <f>'Нагрузка ежечасно'!H92</f>
        <v>14.910443921640768</v>
      </c>
      <c r="L107" s="65">
        <f>'Нагрузка ежечасно'!I92</f>
        <v>712.8</v>
      </c>
      <c r="M107" s="65">
        <f>'Нагрузка ежечасно'!J92</f>
        <v>0</v>
      </c>
    </row>
    <row r="108" spans="1:13" ht="15" hidden="1">
      <c r="A108" s="42">
        <f t="shared" si="2"/>
        <v>40142.9583333334</v>
      </c>
      <c r="B108" s="65">
        <f>'Нагрузка ежечасно'!K60</f>
        <v>11.350808487870315</v>
      </c>
      <c r="C108" s="65">
        <f>'Нагрузка ежечасно'!L60</f>
        <v>209.60000000000002</v>
      </c>
      <c r="D108" s="65">
        <f>'Нагрузка ежечасно'!M60</f>
        <v>142.4</v>
      </c>
      <c r="E108" s="65">
        <f>'Нагрузка ежечасно'!B93</f>
        <v>38.58488348049657</v>
      </c>
      <c r="F108" s="65">
        <f>'Нагрузка ежечасно'!C93</f>
        <v>727.2</v>
      </c>
      <c r="G108" s="65">
        <f>'Нагрузка ежечасно'!D93</f>
        <v>458.4</v>
      </c>
      <c r="H108" s="65">
        <f>'Нагрузка ежечасно'!E93</f>
        <v>2.737871270068238</v>
      </c>
      <c r="I108" s="65">
        <f>'Нагрузка ежечасно'!F93</f>
        <v>51.599999999999994</v>
      </c>
      <c r="J108" s="65">
        <f>'Нагрузка ежечасно'!G93</f>
        <v>43.2</v>
      </c>
      <c r="K108" s="65">
        <f>'Нагрузка ежечасно'!H93</f>
        <v>14.87667452423389</v>
      </c>
      <c r="L108" s="65">
        <f>'Нагрузка ежечасно'!I93</f>
        <v>696.5999999999999</v>
      </c>
      <c r="M108" s="65">
        <f>'Нагрузка ежечасно'!J93</f>
        <v>0</v>
      </c>
    </row>
    <row r="109" spans="1:13" ht="15" hidden="1">
      <c r="A109" s="42">
        <f t="shared" si="2"/>
        <v>40142.0000000001</v>
      </c>
      <c r="B109" s="65">
        <f>'Нагрузка ежечасно'!K61</f>
        <v>10.401934543118053</v>
      </c>
      <c r="C109" s="65">
        <f>'Нагрузка ежечасно'!L61</f>
        <v>192</v>
      </c>
      <c r="D109" s="65">
        <f>'Нагрузка ежечасно'!M61</f>
        <v>139.2</v>
      </c>
      <c r="E109" s="65">
        <f>'Нагрузка ежечасно'!B94</f>
        <v>35.20410769762006</v>
      </c>
      <c r="F109" s="65">
        <f>'Нагрузка ежечасно'!C94</f>
        <v>663.6</v>
      </c>
      <c r="G109" s="65">
        <f>'Нагрузка ежечасно'!D94</f>
        <v>453.6</v>
      </c>
      <c r="H109" s="65">
        <f>'Нагрузка ежечасно'!E94</f>
        <v>2.673729698553422</v>
      </c>
      <c r="I109" s="65">
        <f>'Нагрузка ежечасно'!F94</f>
        <v>50.4</v>
      </c>
      <c r="J109" s="65">
        <f>'Нагрузка ежечасно'!G94</f>
        <v>43.2</v>
      </c>
      <c r="K109" s="65">
        <f>'Нагрузка ежечасно'!H94</f>
        <v>14.91477508833635</v>
      </c>
      <c r="L109" s="65">
        <f>'Нагрузка ежечасно'!I94</f>
        <v>696.24</v>
      </c>
      <c r="M109" s="65">
        <f>'Нагрузка ежечасно'!J94</f>
        <v>0</v>
      </c>
    </row>
    <row r="111" spans="1:13" ht="15">
      <c r="A111" s="44"/>
      <c r="B111" s="91" t="str">
        <f>'Нагрузка ежечасно'!K69</f>
        <v>ГПП Яч. 1029 (тп13)</v>
      </c>
      <c r="C111" s="83"/>
      <c r="D111" s="83"/>
      <c r="E111" s="91" t="str">
        <f>'Нагрузка ежечасно'!P69</f>
        <v>ГПП Яч. 1022 (тп11)</v>
      </c>
      <c r="F111" s="83"/>
      <c r="G111" s="83"/>
      <c r="H111" s="91" t="str">
        <f>'Нагрузка ежечасно'!S36</f>
        <v>ГПП Яч. 1026 (тп8)</v>
      </c>
      <c r="I111" s="83"/>
      <c r="J111" s="83"/>
      <c r="K111" s="91" t="str">
        <f>'Нагрузка ежечасно'!V36</f>
        <v>ГПП яч. ЯКНО-3 (тп7)</v>
      </c>
      <c r="L111" s="83"/>
      <c r="M111" s="83"/>
    </row>
    <row r="112" spans="1:13" ht="15">
      <c r="A112" s="62" t="s">
        <v>0</v>
      </c>
      <c r="B112" s="28" t="s">
        <v>1</v>
      </c>
      <c r="C112" s="28" t="s">
        <v>2</v>
      </c>
      <c r="D112" s="28" t="s">
        <v>3</v>
      </c>
      <c r="E112" s="28" t="s">
        <v>1</v>
      </c>
      <c r="F112" s="28" t="s">
        <v>2</v>
      </c>
      <c r="G112" s="31" t="s">
        <v>3</v>
      </c>
      <c r="H112" s="28" t="s">
        <v>1</v>
      </c>
      <c r="I112" s="28" t="s">
        <v>2</v>
      </c>
      <c r="J112" s="31" t="s">
        <v>3</v>
      </c>
      <c r="K112" s="28" t="s">
        <v>1</v>
      </c>
      <c r="L112" s="28" t="s">
        <v>2</v>
      </c>
      <c r="M112" s="28" t="s">
        <v>3</v>
      </c>
    </row>
    <row r="113" spans="1:13" ht="15">
      <c r="A113" s="42">
        <f aca="true" t="shared" si="3" ref="A113:A136">A59</f>
        <v>40164.041666666664</v>
      </c>
      <c r="B113" s="65">
        <f>'Нагрузка ежечасно'!K71</f>
        <v>19.24267099257119</v>
      </c>
      <c r="C113" s="65">
        <f>'Нагрузка ежечасно'!L71</f>
        <v>364.4</v>
      </c>
      <c r="D113" s="65">
        <f>'Нагрузка ежечасно'!M71</f>
        <v>286</v>
      </c>
      <c r="E113" s="65">
        <f>'Нагрузка ежечасно'!P71</f>
        <v>0</v>
      </c>
      <c r="F113" s="65">
        <f>'Нагрузка ежечасно'!Q71</f>
        <v>0</v>
      </c>
      <c r="G113" s="65">
        <f>'Нагрузка ежечасно'!R71</f>
        <v>0</v>
      </c>
      <c r="H113" s="65">
        <f>'Нагрузка ежечасно'!S38</f>
        <v>38.02064521034922</v>
      </c>
      <c r="I113" s="65">
        <f>'Нагрузка ежечасно'!T38</f>
        <v>166</v>
      </c>
      <c r="J113" s="65">
        <f>'Нагрузка ежечасно'!U38</f>
        <v>116.8</v>
      </c>
      <c r="K113" s="65">
        <f>'Нагрузка ежечасно'!V38</f>
        <v>0.28417091687834045</v>
      </c>
      <c r="L113" s="65">
        <f>'Нагрузка ежечасно'!W38</f>
        <v>3.24</v>
      </c>
      <c r="M113" s="65">
        <f>'Нагрузка ежечасно'!X38</f>
        <v>19.08</v>
      </c>
    </row>
    <row r="114" spans="1:13" ht="15" hidden="1">
      <c r="A114" s="42">
        <f t="shared" si="3"/>
        <v>40163.083333333336</v>
      </c>
      <c r="B114" s="65">
        <f>'Нагрузка ежечасно'!K72</f>
        <v>21.3703442612382</v>
      </c>
      <c r="C114" s="65">
        <f>'Нагрузка ежечасно'!L72</f>
        <v>404.4</v>
      </c>
      <c r="D114" s="65">
        <f>'Нагрузка ежечасно'!M72</f>
        <v>294.4</v>
      </c>
      <c r="E114" s="65">
        <f>'Нагрузка ежечасно'!P72</f>
        <v>0</v>
      </c>
      <c r="F114" s="65">
        <f>'Нагрузка ежечасно'!Q72</f>
        <v>0</v>
      </c>
      <c r="G114" s="65">
        <f>'Нагрузка ежечасно'!R72</f>
        <v>0</v>
      </c>
      <c r="H114" s="65">
        <f>'Нагрузка ежечасно'!S39</f>
        <v>40.27390397718807</v>
      </c>
      <c r="I114" s="65">
        <f>'Нагрузка ежечасно'!T39</f>
        <v>166</v>
      </c>
      <c r="J114" s="65">
        <f>'Нагрузка ежечасно'!U39</f>
        <v>118</v>
      </c>
      <c r="K114" s="65">
        <f>'Нагрузка ежечасно'!V39</f>
        <v>0.31474380641017735</v>
      </c>
      <c r="L114" s="65">
        <f>'Нагрузка ежечасно'!W39</f>
        <v>3.6</v>
      </c>
      <c r="M114" s="65">
        <f>'Нагрузка ежечасно'!X39</f>
        <v>19.8</v>
      </c>
    </row>
    <row r="115" spans="1:13" ht="15" hidden="1">
      <c r="A115" s="42">
        <f t="shared" si="3"/>
        <v>40162.125</v>
      </c>
      <c r="B115" s="65">
        <f>'Нагрузка ежечасно'!K73</f>
        <v>23.129543397465888</v>
      </c>
      <c r="C115" s="65">
        <f>'Нагрузка ежечасно'!L73</f>
        <v>438</v>
      </c>
      <c r="D115" s="65">
        <f>'Нагрузка ежечасно'!M73</f>
        <v>285.6</v>
      </c>
      <c r="E115" s="65">
        <f>'Нагрузка ежечасно'!P73</f>
        <v>0</v>
      </c>
      <c r="F115" s="65">
        <f>'Нагрузка ежечасно'!Q73</f>
        <v>0</v>
      </c>
      <c r="G115" s="65">
        <f>'Нагрузка ежечасно'!R73</f>
        <v>0</v>
      </c>
      <c r="H115" s="65">
        <f>'Нагрузка ежечасно'!S40</f>
        <v>44.922009080722106</v>
      </c>
      <c r="I115" s="65">
        <f>'Нагрузка ежечасно'!T40</f>
        <v>172.8</v>
      </c>
      <c r="J115" s="65">
        <f>'Нагрузка ежечасно'!U40</f>
        <v>128.8</v>
      </c>
      <c r="K115" s="65">
        <f>'Нагрузка ежечасно'!V40</f>
        <v>0.3147586666613042</v>
      </c>
      <c r="L115" s="65">
        <f>'Нагрузка ежечасно'!W40</f>
        <v>3.6</v>
      </c>
      <c r="M115" s="65">
        <f>'Нагрузка ежечасно'!X40</f>
        <v>19.8</v>
      </c>
    </row>
    <row r="116" spans="1:13" ht="15" hidden="1">
      <c r="A116" s="42">
        <f t="shared" si="3"/>
        <v>40161.1666666667</v>
      </c>
      <c r="B116" s="65">
        <f>'Нагрузка ежечасно'!K74</f>
        <v>26.49278568329862</v>
      </c>
      <c r="C116" s="65">
        <f>'Нагрузка ежечасно'!L74</f>
        <v>504</v>
      </c>
      <c r="D116" s="65">
        <f>'Нагрузка ежечасно'!M74</f>
        <v>288.8</v>
      </c>
      <c r="E116" s="65">
        <f>'Нагрузка ежечасно'!P74</f>
        <v>0</v>
      </c>
      <c r="F116" s="65">
        <f>'Нагрузка ежечасно'!Q74</f>
        <v>0</v>
      </c>
      <c r="G116" s="65">
        <f>'Нагрузка ежечасно'!R74</f>
        <v>0</v>
      </c>
      <c r="H116" s="65">
        <f>'Нагрузка ежечасно'!S41</f>
        <v>44.71603754973903</v>
      </c>
      <c r="I116" s="65">
        <f>'Нагрузка ежечасно'!T41</f>
        <v>173.2</v>
      </c>
      <c r="J116" s="65">
        <f>'Нагрузка ежечасно'!U41</f>
        <v>128</v>
      </c>
      <c r="K116" s="65">
        <f>'Нагрузка ежечасно'!V41</f>
        <v>0.3141657603129929</v>
      </c>
      <c r="L116" s="65">
        <f>'Нагрузка ежечасно'!W41</f>
        <v>3.6</v>
      </c>
      <c r="M116" s="65">
        <f>'Нагрузка ежечасно'!X41</f>
        <v>19.44</v>
      </c>
    </row>
    <row r="117" spans="1:13" ht="15" hidden="1">
      <c r="A117" s="42">
        <f t="shared" si="3"/>
        <v>40160.2083333334</v>
      </c>
      <c r="B117" s="65">
        <f>'Нагрузка ежечасно'!K75</f>
        <v>26.56476608224182</v>
      </c>
      <c r="C117" s="65">
        <f>'Нагрузка ежечасно'!L75</f>
        <v>503.20000000000005</v>
      </c>
      <c r="D117" s="65">
        <f>'Нагрузка ежечасно'!M75</f>
        <v>283.2</v>
      </c>
      <c r="E117" s="65">
        <f>'Нагрузка ежечасно'!P75</f>
        <v>0</v>
      </c>
      <c r="F117" s="65">
        <f>'Нагрузка ежечасно'!Q75</f>
        <v>0</v>
      </c>
      <c r="G117" s="65">
        <f>'Нагрузка ежечасно'!R75</f>
        <v>0</v>
      </c>
      <c r="H117" s="65">
        <f>'Нагрузка ежечасно'!S42</f>
        <v>40.32860911277061</v>
      </c>
      <c r="I117" s="65">
        <f>'Нагрузка ежечасно'!T42</f>
        <v>169.6</v>
      </c>
      <c r="J117" s="65">
        <f>'Нагрузка ежечасно'!U42</f>
        <v>123.2</v>
      </c>
      <c r="K117" s="65">
        <f>'Нагрузка ежечасно'!V42</f>
        <v>0.2828847151364015</v>
      </c>
      <c r="L117" s="65">
        <f>'Нагрузка ежечасно'!W42</f>
        <v>3.24</v>
      </c>
      <c r="M117" s="65">
        <f>'Нагрузка ежечасно'!X42</f>
        <v>18.72</v>
      </c>
    </row>
    <row r="118" spans="1:13" ht="15" hidden="1">
      <c r="A118" s="42">
        <f t="shared" si="3"/>
        <v>40159.25</v>
      </c>
      <c r="B118" s="65">
        <f>'Нагрузка ежечасно'!K76</f>
        <v>0</v>
      </c>
      <c r="C118" s="65">
        <f>'Нагрузка ежечасно'!L76</f>
        <v>0</v>
      </c>
      <c r="D118" s="65">
        <f>'Нагрузка ежечасно'!M76</f>
        <v>0.4</v>
      </c>
      <c r="E118" s="65">
        <f>'Нагрузка ежечасно'!P76</f>
        <v>0</v>
      </c>
      <c r="F118" s="65">
        <f>'Нагрузка ежечасно'!Q76</f>
        <v>0</v>
      </c>
      <c r="G118" s="65">
        <f>'Нагрузка ежечасно'!R76</f>
        <v>0</v>
      </c>
      <c r="H118" s="65">
        <f>'Нагрузка ежечасно'!S43</f>
        <v>43.811071351577574</v>
      </c>
      <c r="I118" s="65">
        <f>'Нагрузка ежечасно'!T43</f>
        <v>168.8</v>
      </c>
      <c r="J118" s="65">
        <f>'Нагрузка ежечасно'!U43</f>
        <v>130.8</v>
      </c>
      <c r="K118" s="65">
        <f>'Нагрузка ежечасно'!V43</f>
        <v>0.3140748454315545</v>
      </c>
      <c r="L118" s="65">
        <f>'Нагрузка ежечасно'!W43</f>
        <v>3.6</v>
      </c>
      <c r="M118" s="65">
        <f>'Нагрузка ежечасно'!X43</f>
        <v>19.44</v>
      </c>
    </row>
    <row r="119" spans="1:13" ht="15">
      <c r="A119" s="42">
        <f t="shared" si="3"/>
        <v>40158.2916666667</v>
      </c>
      <c r="B119" s="65">
        <f>'Нагрузка ежечасно'!K77</f>
        <v>0</v>
      </c>
      <c r="C119" s="65">
        <f>'Нагрузка ежечасно'!L77</f>
        <v>0</v>
      </c>
      <c r="D119" s="65">
        <f>'Нагрузка ежечасно'!M77</f>
        <v>0</v>
      </c>
      <c r="E119" s="65">
        <f>'Нагрузка ежечасно'!P77</f>
        <v>0</v>
      </c>
      <c r="F119" s="65">
        <f>'Нагрузка ежечасно'!Q77</f>
        <v>0</v>
      </c>
      <c r="G119" s="65">
        <f>'Нагрузка ежечасно'!R77</f>
        <v>0</v>
      </c>
      <c r="H119" s="65">
        <f>'Нагрузка ежечасно'!S44</f>
        <v>44.242808125389935</v>
      </c>
      <c r="I119" s="65">
        <f>'Нагрузка ежечасно'!T44</f>
        <v>174.4</v>
      </c>
      <c r="J119" s="65">
        <f>'Нагрузка ежечасно'!U44</f>
        <v>143.6</v>
      </c>
      <c r="K119" s="65">
        <f>'Нагрузка ежечасно'!V44</f>
        <v>0.2835553145529865</v>
      </c>
      <c r="L119" s="65">
        <f>'Нагрузка ежечасно'!W44</f>
        <v>3.24</v>
      </c>
      <c r="M119" s="65">
        <f>'Нагрузка ежечасно'!X44</f>
        <v>18.72</v>
      </c>
    </row>
    <row r="120" spans="1:13" ht="15" hidden="1">
      <c r="A120" s="42">
        <f t="shared" si="3"/>
        <v>40157.3333333334</v>
      </c>
      <c r="B120" s="65">
        <f>'Нагрузка ежечасно'!K78</f>
        <v>0</v>
      </c>
      <c r="C120" s="65">
        <f>'Нагрузка ежечасно'!L78</f>
        <v>0</v>
      </c>
      <c r="D120" s="65">
        <f>'Нагрузка ежечасно'!M78</f>
        <v>0</v>
      </c>
      <c r="E120" s="65">
        <f>'Нагрузка ежечасно'!P78</f>
        <v>0</v>
      </c>
      <c r="F120" s="65">
        <f>'Нагрузка ежечасно'!Q78</f>
        <v>0</v>
      </c>
      <c r="G120" s="65">
        <f>'Нагрузка ежечасно'!R78</f>
        <v>0</v>
      </c>
      <c r="H120" s="65">
        <f>'Нагрузка ежечасно'!S45</f>
        <v>45.62920522947538</v>
      </c>
      <c r="I120" s="65">
        <f>'Нагрузка ежечасно'!T45</f>
        <v>167.2</v>
      </c>
      <c r="J120" s="65">
        <f>'Нагрузка ежечасно'!U45</f>
        <v>115.6</v>
      </c>
      <c r="K120" s="65">
        <f>'Нагрузка ежечасно'!V45</f>
        <v>0.3161474968582843</v>
      </c>
      <c r="L120" s="65">
        <f>'Нагрузка ежечасно'!W45</f>
        <v>3.6</v>
      </c>
      <c r="M120" s="65">
        <f>'Нагрузка ежечасно'!X45</f>
        <v>18.36</v>
      </c>
    </row>
    <row r="121" spans="1:13" ht="15" hidden="1">
      <c r="A121" s="42">
        <f t="shared" si="3"/>
        <v>40156.375</v>
      </c>
      <c r="B121" s="65">
        <f>'Нагрузка ежечасно'!K79</f>
        <v>0</v>
      </c>
      <c r="C121" s="65">
        <f>'Нагрузка ежечасно'!L79</f>
        <v>0</v>
      </c>
      <c r="D121" s="65">
        <f>'Нагрузка ежечасно'!M79</f>
        <v>0</v>
      </c>
      <c r="E121" s="65">
        <f>'Нагрузка ежечасно'!P79</f>
        <v>0</v>
      </c>
      <c r="F121" s="65">
        <f>'Нагрузка ежечасно'!Q79</f>
        <v>0</v>
      </c>
      <c r="G121" s="65">
        <f>'Нагрузка ежечасно'!R79</f>
        <v>0</v>
      </c>
      <c r="H121" s="65">
        <f>'Нагрузка ежечасно'!S46</f>
        <v>45.08236588499302</v>
      </c>
      <c r="I121" s="65">
        <f>'Нагрузка ежечасно'!T46</f>
        <v>167.2</v>
      </c>
      <c r="J121" s="65">
        <f>'Нагрузка ежечасно'!U46</f>
        <v>116.4</v>
      </c>
      <c r="K121" s="65">
        <f>'Нагрузка ежечасно'!V46</f>
        <v>0.28604757907074624</v>
      </c>
      <c r="L121" s="65">
        <f>'Нагрузка ежечасно'!W46</f>
        <v>3.24</v>
      </c>
      <c r="M121" s="65">
        <f>'Нагрузка ежечасно'!X46</f>
        <v>18.72</v>
      </c>
    </row>
    <row r="122" spans="1:13" ht="15">
      <c r="A122" s="42">
        <f t="shared" si="3"/>
        <v>40155.4166666667</v>
      </c>
      <c r="B122" s="65">
        <f>'Нагрузка ежечасно'!K80</f>
        <v>0</v>
      </c>
      <c r="C122" s="65">
        <f>'Нагрузка ежечасно'!L80</f>
        <v>0</v>
      </c>
      <c r="D122" s="65">
        <f>'Нагрузка ежечасно'!M80</f>
        <v>0</v>
      </c>
      <c r="E122" s="65">
        <f>'Нагрузка ежечасно'!P80</f>
        <v>0</v>
      </c>
      <c r="F122" s="65">
        <f>'Нагрузка ежечасно'!Q80</f>
        <v>0</v>
      </c>
      <c r="G122" s="65">
        <f>'Нагрузка ежечасно'!R80</f>
        <v>0</v>
      </c>
      <c r="H122" s="65">
        <f>'Нагрузка ежечасно'!S47</f>
        <v>41.328787989456714</v>
      </c>
      <c r="I122" s="65">
        <f>'Нагрузка ежечасно'!T47</f>
        <v>173.6</v>
      </c>
      <c r="J122" s="65">
        <f>'Нагрузка ежечасно'!U47</f>
        <v>136.8</v>
      </c>
      <c r="K122" s="65">
        <f>'Нагрузка ежечасно'!V47</f>
        <v>0.28528570306548295</v>
      </c>
      <c r="L122" s="65">
        <f>'Нагрузка ежечасно'!W47</f>
        <v>3.24</v>
      </c>
      <c r="M122" s="65">
        <f>'Нагрузка ежечасно'!X47</f>
        <v>17.64</v>
      </c>
    </row>
    <row r="123" spans="1:13" ht="15" hidden="1">
      <c r="A123" s="42">
        <f t="shared" si="3"/>
        <v>40154.4583333334</v>
      </c>
      <c r="B123" s="65">
        <f>'Нагрузка ежечасно'!K81</f>
        <v>0</v>
      </c>
      <c r="C123" s="65">
        <f>'Нагрузка ежечасно'!L81</f>
        <v>0</v>
      </c>
      <c r="D123" s="65">
        <f>'Нагрузка ежечасно'!M81</f>
        <v>0</v>
      </c>
      <c r="E123" s="65">
        <f>'Нагрузка ежечасно'!P81</f>
        <v>0</v>
      </c>
      <c r="F123" s="65">
        <f>'Нагрузка ежечасно'!Q81</f>
        <v>0</v>
      </c>
      <c r="G123" s="65">
        <f>'Нагрузка ежечасно'!R81</f>
        <v>0</v>
      </c>
      <c r="H123" s="65">
        <f>'Нагрузка ежечасно'!S48</f>
        <v>39.05514264352941</v>
      </c>
      <c r="I123" s="65">
        <f>'Нагрузка ежечасно'!T48</f>
        <v>177.2</v>
      </c>
      <c r="J123" s="65">
        <f>'Нагрузка ежечасно'!U48</f>
        <v>141.60000000000002</v>
      </c>
      <c r="K123" s="65">
        <f>'Нагрузка ежечасно'!V48</f>
        <v>0.318517492184377</v>
      </c>
      <c r="L123" s="65">
        <f>'Нагрузка ежечасно'!W48</f>
        <v>3.6</v>
      </c>
      <c r="M123" s="65">
        <f>'Нагрузка ежечасно'!X48</f>
        <v>18</v>
      </c>
    </row>
    <row r="124" spans="1:13" ht="15" hidden="1">
      <c r="A124" s="42">
        <f t="shared" si="3"/>
        <v>40153.5000000001</v>
      </c>
      <c r="B124" s="65">
        <f>'Нагрузка ежечасно'!K82</f>
        <v>0</v>
      </c>
      <c r="C124" s="65">
        <f>'Нагрузка ежечасно'!L82</f>
        <v>0</v>
      </c>
      <c r="D124" s="65">
        <f>'Нагрузка ежечасно'!M82</f>
        <v>1.6</v>
      </c>
      <c r="E124" s="65">
        <f>'Нагрузка ежечасно'!P82</f>
        <v>0</v>
      </c>
      <c r="F124" s="65">
        <f>'Нагрузка ежечасно'!Q82</f>
        <v>0</v>
      </c>
      <c r="G124" s="65">
        <f>'Нагрузка ежечасно'!R82</f>
        <v>0</v>
      </c>
      <c r="H124" s="65">
        <f>'Нагрузка ежечасно'!S49</f>
        <v>38.486455728080315</v>
      </c>
      <c r="I124" s="65">
        <f>'Нагрузка ежечасно'!T49</f>
        <v>175.60000000000002</v>
      </c>
      <c r="J124" s="65">
        <f>'Нагрузка ежечасно'!U49</f>
        <v>137.6</v>
      </c>
      <c r="K124" s="65">
        <f>'Нагрузка ежечасно'!V49</f>
        <v>0.2864281839675184</v>
      </c>
      <c r="L124" s="65">
        <f>'Нагрузка ежечасно'!W49</f>
        <v>3.24</v>
      </c>
      <c r="M124" s="65">
        <f>'Нагрузка ежечасно'!X49</f>
        <v>17.28</v>
      </c>
    </row>
    <row r="125" spans="1:13" ht="15" hidden="1">
      <c r="A125" s="42">
        <f t="shared" si="3"/>
        <v>40152.5416666667</v>
      </c>
      <c r="B125" s="65">
        <f>'Нагрузка ежечасно'!K83</f>
        <v>29.4730650777486</v>
      </c>
      <c r="C125" s="65">
        <f>'Нагрузка ежечасно'!L83</f>
        <v>550.4</v>
      </c>
      <c r="D125" s="65">
        <f>'Нагрузка ежечасно'!M83</f>
        <v>261.59999999999997</v>
      </c>
      <c r="E125" s="65">
        <f>'Нагрузка ежечасно'!P83</f>
        <v>0</v>
      </c>
      <c r="F125" s="65">
        <f>'Нагрузка ежечасно'!Q83</f>
        <v>0</v>
      </c>
      <c r="G125" s="65">
        <f>'Нагрузка ежечасно'!R83</f>
        <v>0</v>
      </c>
      <c r="H125" s="65">
        <f>'Нагрузка ежечасно'!S50</f>
        <v>39.191037189503355</v>
      </c>
      <c r="I125" s="65">
        <f>'Нагрузка ежечасно'!T50</f>
        <v>166.8</v>
      </c>
      <c r="J125" s="65">
        <f>'Нагрузка ежечасно'!U50</f>
        <v>118.4</v>
      </c>
      <c r="K125" s="65">
        <f>'Нагрузка ежечасно'!V50</f>
        <v>0.2864105107707148</v>
      </c>
      <c r="L125" s="65">
        <f>'Нагрузка ежечасно'!W50</f>
        <v>3.24</v>
      </c>
      <c r="M125" s="65">
        <f>'Нагрузка ежечасно'!X50</f>
        <v>17.28</v>
      </c>
    </row>
    <row r="126" spans="1:13" ht="15" hidden="1">
      <c r="A126" s="42">
        <f t="shared" si="3"/>
        <v>40151.5833333334</v>
      </c>
      <c r="B126" s="65">
        <f>'Нагрузка ежечасно'!K84</f>
        <v>42.5504878212901</v>
      </c>
      <c r="C126" s="65">
        <f>'Нагрузка ежечасно'!L84</f>
        <v>793.6</v>
      </c>
      <c r="D126" s="65">
        <f>'Нагрузка ежечасно'!M84</f>
        <v>407.2</v>
      </c>
      <c r="E126" s="65">
        <f>'Нагрузка ежечасно'!P84</f>
        <v>0</v>
      </c>
      <c r="F126" s="65">
        <f>'Нагрузка ежечасно'!Q84</f>
        <v>0</v>
      </c>
      <c r="G126" s="65">
        <f>'Нагрузка ежечасно'!R84</f>
        <v>0</v>
      </c>
      <c r="H126" s="65">
        <f>'Нагрузка ежечасно'!S51</f>
        <v>42.36818986439445</v>
      </c>
      <c r="I126" s="65">
        <f>'Нагрузка ежечасно'!T51</f>
        <v>164</v>
      </c>
      <c r="J126" s="65">
        <f>'Нагрузка ежечасно'!U51</f>
        <v>114.4</v>
      </c>
      <c r="K126" s="65">
        <f>'Нагрузка ежечасно'!V51</f>
        <v>0.2871600377455917</v>
      </c>
      <c r="L126" s="65">
        <f>'Нагрузка ежечасно'!W51</f>
        <v>3.24</v>
      </c>
      <c r="M126" s="65">
        <f>'Нагрузка ежечасно'!X51</f>
        <v>18.36</v>
      </c>
    </row>
    <row r="127" spans="1:13" ht="15" hidden="1">
      <c r="A127" s="42">
        <f t="shared" si="3"/>
        <v>40150.6250000001</v>
      </c>
      <c r="B127" s="65">
        <f>'Нагрузка ежечасно'!K85</f>
        <v>40.36063984654407</v>
      </c>
      <c r="C127" s="65">
        <f>'Нагрузка ежечасно'!L85</f>
        <v>755.2</v>
      </c>
      <c r="D127" s="65">
        <f>'Нагрузка ежечасно'!M85</f>
        <v>382.4</v>
      </c>
      <c r="E127" s="65">
        <f>'Нагрузка ежечасно'!P85</f>
        <v>0</v>
      </c>
      <c r="F127" s="65">
        <f>'Нагрузка ежечасно'!Q85</f>
        <v>0</v>
      </c>
      <c r="G127" s="65">
        <f>'Нагрузка ежечасно'!R85</f>
        <v>0</v>
      </c>
      <c r="H127" s="65">
        <f>'Нагрузка ежечасно'!S52</f>
        <v>41.365380351198496</v>
      </c>
      <c r="I127" s="65">
        <f>'Нагрузка ежечасно'!T52</f>
        <v>164.4</v>
      </c>
      <c r="J127" s="65">
        <f>'Нагрузка ежечасно'!U52</f>
        <v>114</v>
      </c>
      <c r="K127" s="65">
        <f>'Нагрузка ежечасно'!V52</f>
        <v>0.3180201900417985</v>
      </c>
      <c r="L127" s="65">
        <f>'Нагрузка ежечасно'!W52</f>
        <v>3.6</v>
      </c>
      <c r="M127" s="65">
        <f>'Нагрузка ежечасно'!X52</f>
        <v>18.72</v>
      </c>
    </row>
    <row r="128" spans="1:13" ht="15" hidden="1">
      <c r="A128" s="42">
        <f t="shared" si="3"/>
        <v>40149.6666666667</v>
      </c>
      <c r="B128" s="65">
        <f>'Нагрузка ежечасно'!K86</f>
        <v>38.9463660254825</v>
      </c>
      <c r="C128" s="65">
        <f>'Нагрузка ежечасно'!L86</f>
        <v>734</v>
      </c>
      <c r="D128" s="65">
        <f>'Нагрузка ежечасно'!M86</f>
        <v>364.4</v>
      </c>
      <c r="E128" s="65">
        <f>'Нагрузка ежечасно'!P86</f>
        <v>0</v>
      </c>
      <c r="F128" s="65">
        <f>'Нагрузка ежечасно'!Q86</f>
        <v>0</v>
      </c>
      <c r="G128" s="65">
        <f>'Нагрузка ежечасно'!R86</f>
        <v>0</v>
      </c>
      <c r="H128" s="65">
        <f>'Нагрузка ежечасно'!S53</f>
        <v>40.30471339639851</v>
      </c>
      <c r="I128" s="65">
        <f>'Нагрузка ежечасно'!T53</f>
        <v>164.8</v>
      </c>
      <c r="J128" s="65">
        <f>'Нагрузка ежечасно'!U53</f>
        <v>114</v>
      </c>
      <c r="K128" s="65">
        <f>'Нагрузка ежечасно'!V53</f>
        <v>0.2847888975927252</v>
      </c>
      <c r="L128" s="65">
        <f>'Нагрузка ежечасно'!W53</f>
        <v>3.24</v>
      </c>
      <c r="M128" s="65">
        <f>'Нагрузка ежечасно'!X53</f>
        <v>18.36</v>
      </c>
    </row>
    <row r="129" spans="1:13" ht="15" hidden="1">
      <c r="A129" s="42">
        <f t="shared" si="3"/>
        <v>40148.7083333334</v>
      </c>
      <c r="B129" s="65">
        <f>'Нагрузка ежечасно'!K87</f>
        <v>36.803923485238066</v>
      </c>
      <c r="C129" s="65">
        <f>'Нагрузка ежечасно'!L87</f>
        <v>692.8</v>
      </c>
      <c r="D129" s="65">
        <f>'Нагрузка ежечасно'!M87</f>
        <v>339.20000000000005</v>
      </c>
      <c r="E129" s="65">
        <f>'Нагрузка ежечасно'!P87</f>
        <v>0</v>
      </c>
      <c r="F129" s="65">
        <f>'Нагрузка ежечасно'!Q87</f>
        <v>0</v>
      </c>
      <c r="G129" s="65">
        <f>'Нагрузка ежечасно'!R87</f>
        <v>0</v>
      </c>
      <c r="H129" s="65">
        <f>'Нагрузка ежечасно'!S54</f>
        <v>39.75971202842318</v>
      </c>
      <c r="I129" s="65">
        <f>'Нагрузка ежечасно'!T54</f>
        <v>164.8</v>
      </c>
      <c r="J129" s="65">
        <f>'Нагрузка ежечасно'!U54</f>
        <v>115.2</v>
      </c>
      <c r="K129" s="65">
        <f>'Нагрузка ежечасно'!V54</f>
        <v>0.3179878014579564</v>
      </c>
      <c r="L129" s="65">
        <f>'Нагрузка ежечасно'!W54</f>
        <v>3.6</v>
      </c>
      <c r="M129" s="65">
        <f>'Нагрузка ежечасно'!X54</f>
        <v>19.08</v>
      </c>
    </row>
    <row r="130" spans="1:13" ht="15">
      <c r="A130" s="42">
        <f t="shared" si="3"/>
        <v>40147.7500000001</v>
      </c>
      <c r="B130" s="65">
        <f>'Нагрузка ежечасно'!K88</f>
        <v>36.6327627684913</v>
      </c>
      <c r="C130" s="65">
        <f>'Нагрузка ежечасно'!L88</f>
        <v>689.6</v>
      </c>
      <c r="D130" s="65">
        <f>'Нагрузка ежечасно'!M88</f>
        <v>337.6</v>
      </c>
      <c r="E130" s="65">
        <f>'Нагрузка ежечасно'!P88</f>
        <v>0</v>
      </c>
      <c r="F130" s="65">
        <f>'Нагрузка ежечасно'!Q88</f>
        <v>0</v>
      </c>
      <c r="G130" s="65">
        <f>'Нагрузка ежечасно'!R88</f>
        <v>0</v>
      </c>
      <c r="H130" s="65">
        <f>'Нагрузка ежечасно'!S55</f>
        <v>41.30747727491131</v>
      </c>
      <c r="I130" s="65">
        <f>'Нагрузка ежечасно'!T55</f>
        <v>166</v>
      </c>
      <c r="J130" s="65">
        <f>'Нагрузка ежечасно'!U55</f>
        <v>115.6</v>
      </c>
      <c r="K130" s="65">
        <f>'Нагрузка ежечасно'!V55</f>
        <v>0.28447568760144337</v>
      </c>
      <c r="L130" s="65">
        <f>'Нагрузка ежечасно'!W55</f>
        <v>3.24</v>
      </c>
      <c r="M130" s="65">
        <f>'Нагрузка ежечасно'!X55</f>
        <v>18.36</v>
      </c>
    </row>
    <row r="131" spans="1:13" ht="15" hidden="1">
      <c r="A131" s="42">
        <f t="shared" si="3"/>
        <v>40146.7916666668</v>
      </c>
      <c r="B131" s="65">
        <f>'Нагрузка ежечасно'!K89</f>
        <v>35.57618229719205</v>
      </c>
      <c r="C131" s="65">
        <f>'Нагрузка ежечасно'!L89</f>
        <v>671.2</v>
      </c>
      <c r="D131" s="65">
        <f>'Нагрузка ежечасно'!M89</f>
        <v>336.8</v>
      </c>
      <c r="E131" s="65">
        <f>'Нагрузка ежечасно'!P89</f>
        <v>0</v>
      </c>
      <c r="F131" s="65">
        <f>'Нагрузка ежечасно'!Q89</f>
        <v>0</v>
      </c>
      <c r="G131" s="65">
        <f>'Нагрузка ежечасно'!R89</f>
        <v>0</v>
      </c>
      <c r="H131" s="65">
        <f>'Нагрузка ежечасно'!S56</f>
        <v>41.444768268504774</v>
      </c>
      <c r="I131" s="65">
        <f>'Нагрузка ежечасно'!T56</f>
        <v>172.4</v>
      </c>
      <c r="J131" s="65">
        <f>'Нагрузка ежечасно'!U56</f>
        <v>124.8</v>
      </c>
      <c r="K131" s="65">
        <f>'Нагрузка ежечасно'!V56</f>
        <v>0.3179032233709027</v>
      </c>
      <c r="L131" s="65">
        <f>'Нагрузка ежечасно'!W56</f>
        <v>3.6</v>
      </c>
      <c r="M131" s="65">
        <f>'Нагрузка ежечасно'!X56</f>
        <v>18.72</v>
      </c>
    </row>
    <row r="132" spans="1:13" ht="15" hidden="1">
      <c r="A132" s="42">
        <f t="shared" si="3"/>
        <v>40145.8333333334</v>
      </c>
      <c r="B132" s="65">
        <f>'Нагрузка ежечасно'!K90</f>
        <v>31.69901793104593</v>
      </c>
      <c r="C132" s="65">
        <f>'Нагрузка ежечасно'!L90</f>
        <v>596.4000000000001</v>
      </c>
      <c r="D132" s="65">
        <f>'Нагрузка ежечасно'!M90</f>
        <v>327.20000000000005</v>
      </c>
      <c r="E132" s="65">
        <f>'Нагрузка ежечасно'!P90</f>
        <v>0</v>
      </c>
      <c r="F132" s="65">
        <f>'Нагрузка ежечасно'!Q90</f>
        <v>0</v>
      </c>
      <c r="G132" s="65">
        <f>'Нагрузка ежечасно'!R90</f>
        <v>0</v>
      </c>
      <c r="H132" s="65">
        <f>'Нагрузка ежечасно'!S57</f>
        <v>40.90895392549871</v>
      </c>
      <c r="I132" s="65">
        <f>'Нагрузка ежечасно'!T57</f>
        <v>171.6</v>
      </c>
      <c r="J132" s="65">
        <f>'Нагрузка ежечасно'!U57</f>
        <v>127.6</v>
      </c>
      <c r="K132" s="65">
        <f>'Нагрузка ежечасно'!V57</f>
        <v>0.28532140267171796</v>
      </c>
      <c r="L132" s="65">
        <f>'Нагрузка ежечасно'!W57</f>
        <v>3.24</v>
      </c>
      <c r="M132" s="65">
        <f>'Нагрузка ежечасно'!X57</f>
        <v>18.36</v>
      </c>
    </row>
    <row r="133" spans="1:13" ht="15" hidden="1">
      <c r="A133" s="42">
        <f t="shared" si="3"/>
        <v>40144.8750000001</v>
      </c>
      <c r="B133" s="65">
        <f>'Нагрузка ежечасно'!K91</f>
        <v>26.22062169094029</v>
      </c>
      <c r="C133" s="65">
        <f>'Нагрузка ежечасно'!L91</f>
        <v>494</v>
      </c>
      <c r="D133" s="65">
        <f>'Нагрузка ежечасно'!M91</f>
        <v>308</v>
      </c>
      <c r="E133" s="65">
        <f>'Нагрузка ежечасно'!P91</f>
        <v>0</v>
      </c>
      <c r="F133" s="65">
        <f>'Нагрузка ежечасно'!Q91</f>
        <v>0</v>
      </c>
      <c r="G133" s="65">
        <f>'Нагрузка ежечасно'!R91</f>
        <v>0</v>
      </c>
      <c r="H133" s="65">
        <f>'Нагрузка ежечасно'!S58</f>
        <v>39.19080613709043</v>
      </c>
      <c r="I133" s="65">
        <f>'Нагрузка ежечасно'!T58</f>
        <v>165.6</v>
      </c>
      <c r="J133" s="65">
        <f>'Нагрузка ежечасно'!U58</f>
        <v>116</v>
      </c>
      <c r="K133" s="65">
        <f>'Нагрузка ежечасно'!V58</f>
        <v>0.3171682373983113</v>
      </c>
      <c r="L133" s="65">
        <f>'Нагрузка ежечасно'!W58</f>
        <v>3.6</v>
      </c>
      <c r="M133" s="65">
        <f>'Нагрузка ежечасно'!X58</f>
        <v>19.08</v>
      </c>
    </row>
    <row r="134" spans="1:13" ht="15" hidden="1">
      <c r="A134" s="42">
        <f t="shared" si="3"/>
        <v>40143.9166666668</v>
      </c>
      <c r="B134" s="65">
        <f>'Нагрузка ежечасно'!K92</f>
        <v>22.968196848485317</v>
      </c>
      <c r="C134" s="65">
        <f>'Нагрузка ежечасно'!L92</f>
        <v>432.8</v>
      </c>
      <c r="D134" s="65">
        <f>'Нагрузка ежечасно'!M92</f>
        <v>322.79999999999995</v>
      </c>
      <c r="E134" s="65">
        <f>'Нагрузка ежечасно'!P92</f>
        <v>0</v>
      </c>
      <c r="F134" s="65">
        <f>'Нагрузка ежечасно'!Q92</f>
        <v>0</v>
      </c>
      <c r="G134" s="65">
        <f>'Нагрузка ежечасно'!R92</f>
        <v>0</v>
      </c>
      <c r="H134" s="65">
        <f>'Нагрузка ежечасно'!S59</f>
        <v>37.82747392236676</v>
      </c>
      <c r="I134" s="65">
        <f>'Нагрузка ежечасно'!T59</f>
        <v>166</v>
      </c>
      <c r="J134" s="65">
        <f>'Нагрузка ежечасно'!U59</f>
        <v>117.19999999999999</v>
      </c>
      <c r="K134" s="65">
        <f>'Нагрузка ежечасно'!V59</f>
        <v>0.2853155986793059</v>
      </c>
      <c r="L134" s="65">
        <f>'Нагрузка ежечасно'!W59</f>
        <v>3.24</v>
      </c>
      <c r="M134" s="65">
        <f>'Нагрузка ежечасно'!X59</f>
        <v>19.44</v>
      </c>
    </row>
    <row r="135" spans="1:13" ht="15" hidden="1">
      <c r="A135" s="42">
        <f t="shared" si="3"/>
        <v>40142.9583333334</v>
      </c>
      <c r="B135" s="65">
        <f>'Нагрузка ежечасно'!K93</f>
        <v>20.841779745790774</v>
      </c>
      <c r="C135" s="65">
        <f>'Нагрузка ежечасно'!L93</f>
        <v>392.79999999999995</v>
      </c>
      <c r="D135" s="65">
        <f>'Нагрузка ежечасно'!M93</f>
        <v>311.6</v>
      </c>
      <c r="E135" s="65">
        <f>'Нагрузка ежечасно'!P93</f>
        <v>0</v>
      </c>
      <c r="F135" s="65">
        <f>'Нагрузка ежечасно'!Q93</f>
        <v>0</v>
      </c>
      <c r="G135" s="65">
        <f>'Нагрузка ежечасно'!R93</f>
        <v>0</v>
      </c>
      <c r="H135" s="65">
        <f>'Нагрузка ежечасно'!S60</f>
        <v>36.96126214592121</v>
      </c>
      <c r="I135" s="65">
        <f>'Нагрузка ежечасно'!T60</f>
        <v>165.6</v>
      </c>
      <c r="J135" s="65">
        <f>'Нагрузка ежечасно'!U60</f>
        <v>115.6</v>
      </c>
      <c r="K135" s="65">
        <f>'Нагрузка ежечасно'!V60</f>
        <v>0.31686654197381453</v>
      </c>
      <c r="L135" s="65">
        <f>'Нагрузка ежечасно'!W60</f>
        <v>3.6</v>
      </c>
      <c r="M135" s="65">
        <f>'Нагрузка ежечасно'!X60</f>
        <v>19.08</v>
      </c>
    </row>
    <row r="136" spans="1:13" ht="15" hidden="1">
      <c r="A136" s="42">
        <f t="shared" si="3"/>
        <v>40142.0000000001</v>
      </c>
      <c r="B136" s="65">
        <f>'Нагрузка ежечасно'!K94</f>
        <v>19.64979127667039</v>
      </c>
      <c r="C136" s="65">
        <f>'Нагрузка ежечасно'!L94</f>
        <v>370.4</v>
      </c>
      <c r="D136" s="65">
        <f>'Нагрузка ежечасно'!M94</f>
        <v>307.6</v>
      </c>
      <c r="E136" s="65">
        <f>'Нагрузка ежечасно'!P94</f>
        <v>0</v>
      </c>
      <c r="F136" s="65">
        <f>'Нагрузка ежечасно'!Q94</f>
        <v>0</v>
      </c>
      <c r="G136" s="65">
        <f>'Нагрузка ежечасно'!R94</f>
        <v>0</v>
      </c>
      <c r="H136" s="65">
        <f>'Нагрузка ежечасно'!S61</f>
        <v>36.93566597858799</v>
      </c>
      <c r="I136" s="65">
        <f>'Нагрузка ежечасно'!T61</f>
        <v>166</v>
      </c>
      <c r="J136" s="65">
        <f>'Нагрузка ежечасно'!U61</f>
        <v>115.6</v>
      </c>
      <c r="K136" s="65">
        <f>'Нагрузка ежечасно'!V61</f>
        <v>0.3167158397333394</v>
      </c>
      <c r="L136" s="65">
        <f>'Нагрузка ежечасно'!W61</f>
        <v>3.6</v>
      </c>
      <c r="M136" s="65">
        <f>'Нагрузка ежечасно'!X61</f>
        <v>18.72</v>
      </c>
    </row>
    <row r="138" spans="1:8" ht="15">
      <c r="A138" s="43" t="s">
        <v>24</v>
      </c>
      <c r="D138" s="69">
        <f>H1</f>
        <v>41808</v>
      </c>
      <c r="H138" s="43"/>
    </row>
    <row r="139" spans="1:16" ht="15">
      <c r="A139" s="43" t="s">
        <v>40</v>
      </c>
      <c r="F139" t="s">
        <v>41</v>
      </c>
      <c r="H139" s="43"/>
      <c r="P139" s="69"/>
    </row>
    <row r="140" spans="1:15" ht="15">
      <c r="A140" s="44"/>
      <c r="B140" s="91" t="str">
        <f>'Нагрузка ежечасно'!S69</f>
        <v>ГПП Яч. 1023 (тп10)</v>
      </c>
      <c r="C140" s="83"/>
      <c r="D140" s="83"/>
      <c r="F140" s="68"/>
      <c r="G140" s="91" t="str">
        <f>'Нагрузка ежечасно'!B102</f>
        <v>ГПП Яч. 3501</v>
      </c>
      <c r="H140" s="83"/>
      <c r="I140" s="83"/>
      <c r="J140" s="91" t="str">
        <f>'Нагрузка ежечасно'!E102</f>
        <v>ГПП Яч. 3502 (тп20)</v>
      </c>
      <c r="K140" s="83"/>
      <c r="L140" s="83"/>
      <c r="M140" s="91" t="str">
        <f>'Нагрузка ежечасно'!H102</f>
        <v>ГПП Яч. 3503</v>
      </c>
      <c r="N140" s="83"/>
      <c r="O140" s="83"/>
    </row>
    <row r="141" spans="1:15" ht="15">
      <c r="A141" s="62" t="s">
        <v>0</v>
      </c>
      <c r="B141" s="28" t="s">
        <v>1</v>
      </c>
      <c r="C141" s="28" t="s">
        <v>2</v>
      </c>
      <c r="D141" s="31" t="s">
        <v>3</v>
      </c>
      <c r="F141" s="62" t="s">
        <v>0</v>
      </c>
      <c r="G141" s="28" t="s">
        <v>1</v>
      </c>
      <c r="H141" s="28" t="s">
        <v>2</v>
      </c>
      <c r="I141" s="28" t="s">
        <v>3</v>
      </c>
      <c r="J141" s="28" t="s">
        <v>1</v>
      </c>
      <c r="K141" s="28" t="s">
        <v>2</v>
      </c>
      <c r="L141" s="28" t="s">
        <v>3</v>
      </c>
      <c r="M141" s="28" t="s">
        <v>1</v>
      </c>
      <c r="N141" s="28" t="s">
        <v>2</v>
      </c>
      <c r="O141" s="31" t="s">
        <v>3</v>
      </c>
    </row>
    <row r="142" spans="1:15" ht="15">
      <c r="A142" s="42">
        <f aca="true" t="shared" si="4" ref="A142:A165">A113</f>
        <v>40164.041666666664</v>
      </c>
      <c r="B142" s="65">
        <f>'Нагрузка ежечасно'!S71</f>
        <v>2.3762903256468264</v>
      </c>
      <c r="C142" s="65">
        <f>'Нагрузка ежечасно'!T71</f>
        <v>45</v>
      </c>
      <c r="D142" s="65">
        <f>'Нагрузка ежечасно'!U71</f>
        <v>84.4</v>
      </c>
      <c r="F142" s="42">
        <f aca="true" t="shared" si="5" ref="F142:F165">A113</f>
        <v>40164.041666666664</v>
      </c>
      <c r="G142" s="65">
        <f>'Нагрузка ежечасно'!B104</f>
        <v>133.79058682170037</v>
      </c>
      <c r="H142" s="65">
        <f>'Нагрузка ежечасно'!C104</f>
        <v>8778</v>
      </c>
      <c r="I142" s="65">
        <f>'Нагрузка ежечасно'!D104</f>
        <v>2914.8</v>
      </c>
      <c r="J142" s="65">
        <f>'Нагрузка ежечасно'!E104</f>
        <v>22.502708223104808</v>
      </c>
      <c r="K142" s="65">
        <f>'Нагрузка ежечасно'!F104</f>
        <v>1461.6</v>
      </c>
      <c r="L142" s="65">
        <f>'Нагрузка ежечасно'!G104</f>
        <v>1709.4</v>
      </c>
      <c r="M142" s="65">
        <f>'Нагрузка ежечасно'!H104</f>
        <v>95.89516176685181</v>
      </c>
      <c r="N142" s="65">
        <f>'Нагрузка ежечасно'!I104</f>
        <v>6228.6</v>
      </c>
      <c r="O142" s="65">
        <f>'Нагрузка ежечасно'!J104</f>
        <v>2221.8</v>
      </c>
    </row>
    <row r="143" spans="1:15" ht="15" hidden="1">
      <c r="A143" s="42">
        <f t="shared" si="4"/>
        <v>40163.083333333336</v>
      </c>
      <c r="B143" s="65">
        <f>'Нагрузка ежечасно'!S72</f>
        <v>1.934111275868739</v>
      </c>
      <c r="C143" s="65">
        <f>'Нагрузка ежечасно'!T72</f>
        <v>36.6</v>
      </c>
      <c r="D143" s="65">
        <f>'Нагрузка ежечасно'!U72</f>
        <v>75.8</v>
      </c>
      <c r="F143" s="42">
        <f t="shared" si="5"/>
        <v>40163.083333333336</v>
      </c>
      <c r="G143" s="65">
        <f>'Нагрузка ежечасно'!B105</f>
        <v>127.99256857753535</v>
      </c>
      <c r="H143" s="65">
        <f>'Нагрузка ежечасно'!C105</f>
        <v>8500.8</v>
      </c>
      <c r="I143" s="65">
        <f>'Нагрузка ежечасно'!D105</f>
        <v>2074.8</v>
      </c>
      <c r="J143" s="65">
        <f>'Нагрузка ежечасно'!E105</f>
        <v>23.951126527848732</v>
      </c>
      <c r="K143" s="65">
        <f>'Нагрузка ежечасно'!F105</f>
        <v>1570.8</v>
      </c>
      <c r="L143" s="65">
        <f>'Нагрузка ежечасно'!G105</f>
        <v>1743</v>
      </c>
      <c r="M143" s="65">
        <f>'Нагрузка ежечасно'!H105</f>
        <v>107.20370536796463</v>
      </c>
      <c r="N143" s="65">
        <f>'Нагрузка ежечасно'!I105</f>
        <v>7030.799999999999</v>
      </c>
      <c r="O143" s="65">
        <f>'Нагрузка ежечасно'!J105</f>
        <v>2196.6</v>
      </c>
    </row>
    <row r="144" spans="1:15" ht="15" hidden="1">
      <c r="A144" s="42">
        <f t="shared" si="4"/>
        <v>40162.125</v>
      </c>
      <c r="B144" s="65">
        <f>'Нагрузка ежечасно'!S73</f>
        <v>1.8799354907529349</v>
      </c>
      <c r="C144" s="65">
        <f>'Нагрузка ежечасно'!T73</f>
        <v>35.599999999999994</v>
      </c>
      <c r="D144" s="65">
        <f>'Нагрузка ежечасно'!U73</f>
        <v>73</v>
      </c>
      <c r="F144" s="42">
        <f t="shared" si="5"/>
        <v>40162.125</v>
      </c>
      <c r="G144" s="65">
        <f>'Нагрузка ежечасно'!B106</f>
        <v>128.86265291246212</v>
      </c>
      <c r="H144" s="65">
        <f>'Нагрузка ежечасно'!C106</f>
        <v>8576.4</v>
      </c>
      <c r="I144" s="65">
        <f>'Нагрузка ежечасно'!D106</f>
        <v>2116.8</v>
      </c>
      <c r="J144" s="65">
        <f>'Нагрузка ежечасно'!E106</f>
        <v>28.096620583524096</v>
      </c>
      <c r="K144" s="65">
        <f>'Нагрузка ежечасно'!F106</f>
        <v>1831.1999999999998</v>
      </c>
      <c r="L144" s="65">
        <f>'Нагрузка ежечасно'!G106</f>
        <v>1701</v>
      </c>
      <c r="M144" s="65">
        <f>'Нагрузка ежечасно'!H106</f>
        <v>109.35771818862474</v>
      </c>
      <c r="N144" s="65">
        <f>'Нагрузка ежечасно'!I106</f>
        <v>7127.4</v>
      </c>
      <c r="O144" s="65">
        <f>'Нагрузка ежечасно'!J106</f>
        <v>1932</v>
      </c>
    </row>
    <row r="145" spans="1:15" ht="15" hidden="1">
      <c r="A145" s="42">
        <f t="shared" si="4"/>
        <v>40161.1666666667</v>
      </c>
      <c r="B145" s="65">
        <f>'Нагрузка ежечасно'!S74</f>
        <v>2.1551670893159596</v>
      </c>
      <c r="C145" s="65">
        <f>'Нагрузка ежечасно'!T74</f>
        <v>41</v>
      </c>
      <c r="D145" s="65">
        <f>'Нагрузка ежечасно'!U74</f>
        <v>71.8</v>
      </c>
      <c r="F145" s="42">
        <f t="shared" si="5"/>
        <v>40161.1666666667</v>
      </c>
      <c r="G145" s="65">
        <f>'Нагрузка ежечасно'!B107</f>
        <v>106.97304545937929</v>
      </c>
      <c r="H145" s="65">
        <f>'Нагрузка ежечасно'!C107</f>
        <v>7140</v>
      </c>
      <c r="I145" s="65">
        <f>'Нагрузка ежечасно'!D107</f>
        <v>1583.4</v>
      </c>
      <c r="J145" s="65">
        <f>'Нагрузка ежечасно'!E107</f>
        <v>31.798361752432264</v>
      </c>
      <c r="K145" s="65">
        <f>'Нагрузка ежечасно'!F107</f>
        <v>2083.2</v>
      </c>
      <c r="L145" s="65">
        <f>'Нагрузка ежечасно'!G107</f>
        <v>1663.1999999999998</v>
      </c>
      <c r="M145" s="65">
        <f>'Нагрузка ежечасно'!H107</f>
        <v>89.81755003055969</v>
      </c>
      <c r="N145" s="65">
        <f>'Нагрузка ежечасно'!I107</f>
        <v>5884.2</v>
      </c>
      <c r="O145" s="65">
        <f>'Нагрузка ежечасно'!J107</f>
        <v>2583</v>
      </c>
    </row>
    <row r="146" spans="1:15" ht="15" hidden="1">
      <c r="A146" s="42">
        <f t="shared" si="4"/>
        <v>40160.2083333334</v>
      </c>
      <c r="B146" s="65">
        <f>'Нагрузка ежечасно'!S75</f>
        <v>4.297241572127353</v>
      </c>
      <c r="C146" s="65">
        <f>'Нагрузка ежечасно'!T75</f>
        <v>81.4</v>
      </c>
      <c r="D146" s="65">
        <f>'Нагрузка ежечасно'!U75</f>
        <v>146.39999999999998</v>
      </c>
      <c r="F146" s="42">
        <f t="shared" si="5"/>
        <v>40160.2083333334</v>
      </c>
      <c r="G146" s="65">
        <f>'Нагрузка ежечасно'!B108</f>
        <v>65.57885623855344</v>
      </c>
      <c r="H146" s="65">
        <f>'Нагрузка ежечасно'!C108</f>
        <v>4351.200000000001</v>
      </c>
      <c r="I146" s="65">
        <f>'Нагрузка ежечасно'!D108</f>
        <v>2108.4</v>
      </c>
      <c r="J146" s="65">
        <f>'Нагрузка ежечасно'!E108</f>
        <v>36.05481622041039</v>
      </c>
      <c r="K146" s="65">
        <f>'Нагрузка ежечасно'!F108</f>
        <v>2347.8</v>
      </c>
      <c r="L146" s="65">
        <f>'Нагрузка ежечасно'!G108</f>
        <v>1793.4</v>
      </c>
      <c r="M146" s="65">
        <f>'Нагрузка ежечасно'!H108</f>
        <v>40.76322692540137</v>
      </c>
      <c r="N146" s="65">
        <f>'Нагрузка ежечасно'!I108</f>
        <v>2654.4</v>
      </c>
      <c r="O146" s="65">
        <f>'Нагрузка ежечасно'!J108</f>
        <v>2062.2</v>
      </c>
    </row>
    <row r="147" spans="1:15" ht="15" hidden="1">
      <c r="A147" s="42">
        <f t="shared" si="4"/>
        <v>40159.25</v>
      </c>
      <c r="B147" s="65">
        <f>'Нагрузка ежечасно'!S76</f>
        <v>5.3407540965351865</v>
      </c>
      <c r="C147" s="65">
        <f>'Нагрузка ежечасно'!T76</f>
        <v>101.2</v>
      </c>
      <c r="D147" s="65">
        <f>'Нагрузка ежечасно'!U76</f>
        <v>189.4</v>
      </c>
      <c r="F147" s="42">
        <f t="shared" si="5"/>
        <v>40159.25</v>
      </c>
      <c r="G147" s="65">
        <f>'Нагрузка ежечасно'!B109</f>
        <v>91.88661901072963</v>
      </c>
      <c r="H147" s="65">
        <f>'Нагрузка ежечасно'!C109</f>
        <v>6094.2</v>
      </c>
      <c r="I147" s="65">
        <f>'Нагрузка ежечасно'!D109</f>
        <v>1008</v>
      </c>
      <c r="J147" s="65">
        <f>'Нагрузка ежечасно'!E109</f>
        <v>36.779569147177305</v>
      </c>
      <c r="K147" s="65">
        <f>'Нагрузка ежечасно'!F109</f>
        <v>2398.2</v>
      </c>
      <c r="L147" s="65">
        <f>'Нагрузка ежечасно'!G109</f>
        <v>1822.8</v>
      </c>
      <c r="M147" s="65">
        <f>'Нагрузка ежечасно'!H109</f>
        <v>78.77655528370902</v>
      </c>
      <c r="N147" s="65">
        <f>'Нагрузка ежечасно'!I109</f>
        <v>5136.6</v>
      </c>
      <c r="O147" s="65">
        <f>'Нагрузка ежечасно'!J109</f>
        <v>2465.4</v>
      </c>
    </row>
    <row r="148" spans="1:15" ht="15">
      <c r="A148" s="42">
        <f t="shared" si="4"/>
        <v>40158.2916666667</v>
      </c>
      <c r="B148" s="65">
        <f>'Нагрузка ежечасно'!S77</f>
        <v>4.503568999143634</v>
      </c>
      <c r="C148" s="65">
        <f>'Нагрузка ежечасно'!T77</f>
        <v>85.19999999999999</v>
      </c>
      <c r="D148" s="65">
        <f>'Нагрузка ежечасно'!U77</f>
        <v>166.60000000000002</v>
      </c>
      <c r="F148" s="42">
        <f t="shared" si="5"/>
        <v>40158.2916666667</v>
      </c>
      <c r="G148" s="65">
        <f>'Нагрузка ежечасно'!B110</f>
        <v>104.02992726382676</v>
      </c>
      <c r="H148" s="65">
        <f>'Нагрузка ежечасно'!C110</f>
        <v>6896.4</v>
      </c>
      <c r="I148" s="65">
        <f>'Нагрузка ежечасно'!D110</f>
        <v>1940.4</v>
      </c>
      <c r="J148" s="65">
        <f>'Нагрузка ежечасно'!E110</f>
        <v>38.95959992862791</v>
      </c>
      <c r="K148" s="65">
        <f>'Нагрузка ежечасно'!F110</f>
        <v>2532.6</v>
      </c>
      <c r="L148" s="65">
        <f>'Нагрузка ежечасно'!G110</f>
        <v>1923.6</v>
      </c>
      <c r="M148" s="65">
        <f>'Нагрузка ежечасно'!H110</f>
        <v>110.03018022960752</v>
      </c>
      <c r="N148" s="65">
        <f>'Нагрузка ежечасно'!I110</f>
        <v>7152.6</v>
      </c>
      <c r="O148" s="65">
        <f>'Нагрузка ежечасно'!J110</f>
        <v>2284.8</v>
      </c>
    </row>
    <row r="149" spans="1:15" ht="15" hidden="1">
      <c r="A149" s="42">
        <f t="shared" si="4"/>
        <v>40157.3333333334</v>
      </c>
      <c r="B149" s="65">
        <f>'Нагрузка ежечасно'!S78</f>
        <v>4.198487571524991</v>
      </c>
      <c r="C149" s="65">
        <f>'Нагрузка ежечасно'!T78</f>
        <v>79.4</v>
      </c>
      <c r="D149" s="65">
        <f>'Нагрузка ежечасно'!U78</f>
        <v>138.2</v>
      </c>
      <c r="F149" s="42">
        <f t="shared" si="5"/>
        <v>40157.3333333334</v>
      </c>
      <c r="G149" s="65">
        <f>'Нагрузка ежечасно'!B111</f>
        <v>97.98822576861714</v>
      </c>
      <c r="H149" s="65">
        <f>'Нагрузка ежечасно'!C111</f>
        <v>6489</v>
      </c>
      <c r="I149" s="65">
        <f>'Нагрузка ежечасно'!D111</f>
        <v>4002.6</v>
      </c>
      <c r="J149" s="65">
        <f>'Нагрузка ежечасно'!E111</f>
        <v>37.909546277911126</v>
      </c>
      <c r="K149" s="65">
        <f>'Нагрузка ежечасно'!F111</f>
        <v>2444.4</v>
      </c>
      <c r="L149" s="65">
        <f>'Нагрузка ежечасно'!G111</f>
        <v>1944.6</v>
      </c>
      <c r="M149" s="65">
        <f>'Нагрузка ежечасно'!H111</f>
        <v>122.78263699976371</v>
      </c>
      <c r="N149" s="65">
        <f>'Нагрузка ежечасно'!I111</f>
        <v>7917</v>
      </c>
      <c r="O149" s="65">
        <f>'Нагрузка ежечасно'!J111</f>
        <v>1932</v>
      </c>
    </row>
    <row r="150" spans="1:15" ht="15" hidden="1">
      <c r="A150" s="42">
        <f t="shared" si="4"/>
        <v>40156.375</v>
      </c>
      <c r="B150" s="65">
        <f>'Нагрузка ежечасно'!S79</f>
        <v>3.4395323556435993</v>
      </c>
      <c r="C150" s="65">
        <f>'Нагрузка ежечасно'!T79</f>
        <v>64.6</v>
      </c>
      <c r="D150" s="65">
        <f>'Нагрузка ежечасно'!U79</f>
        <v>105.6</v>
      </c>
      <c r="F150" s="42">
        <f t="shared" si="5"/>
        <v>40156.375</v>
      </c>
      <c r="G150" s="65">
        <f>'Нагрузка ежечасно'!B112</f>
        <v>96.4007262194126</v>
      </c>
      <c r="H150" s="65">
        <f>'Нагрузка ежечасно'!C112</f>
        <v>6337.799999999999</v>
      </c>
      <c r="I150" s="65">
        <f>'Нагрузка ежечасно'!D112</f>
        <v>3847.2</v>
      </c>
      <c r="J150" s="65">
        <f>'Нагрузка ежечасно'!E112</f>
        <v>37.51889728313214</v>
      </c>
      <c r="K150" s="65">
        <f>'Нагрузка ежечасно'!F112</f>
        <v>2419.2</v>
      </c>
      <c r="L150" s="65">
        <f>'Нагрузка ежечасно'!G112</f>
        <v>1869</v>
      </c>
      <c r="M150" s="65">
        <f>'Нагрузка ежечасно'!H112</f>
        <v>115.29244477629149</v>
      </c>
      <c r="N150" s="65">
        <f>'Нагрузка ежечасно'!I112</f>
        <v>7434</v>
      </c>
      <c r="O150" s="65">
        <f>'Нагрузка ежечасно'!J112</f>
        <v>1948.8000000000002</v>
      </c>
    </row>
    <row r="151" spans="1:15" ht="15">
      <c r="A151" s="42">
        <f t="shared" si="4"/>
        <v>40155.4166666667</v>
      </c>
      <c r="B151" s="65">
        <f>'Нагрузка ежечасно'!S80</f>
        <v>4.692100582676967</v>
      </c>
      <c r="C151" s="65">
        <f>'Нагрузка ежечасно'!T80</f>
        <v>88.2</v>
      </c>
      <c r="D151" s="65">
        <f>'Нагрузка ежечасно'!U80</f>
        <v>144.2</v>
      </c>
      <c r="F151" s="42">
        <f t="shared" si="5"/>
        <v>40155.4166666667</v>
      </c>
      <c r="G151" s="65">
        <f>'Нагрузка ежечасно'!B113</f>
        <v>115.89328200481695</v>
      </c>
      <c r="H151" s="65">
        <f>'Нагрузка ежечасно'!C113</f>
        <v>7639.8</v>
      </c>
      <c r="I151" s="65">
        <f>'Нагрузка ежечасно'!D113</f>
        <v>4884.6</v>
      </c>
      <c r="J151" s="65">
        <f>'Нагрузка ежечасно'!E113</f>
        <v>37.20301824158725</v>
      </c>
      <c r="K151" s="65">
        <f>'Нагрузка ежечасно'!F113</f>
        <v>2415</v>
      </c>
      <c r="L151" s="65">
        <f>'Нагрузка ежечасно'!G113</f>
        <v>1852.1999999999998</v>
      </c>
      <c r="M151" s="65">
        <f>'Нагрузка ежечасно'!H113</f>
        <v>111.80315742863093</v>
      </c>
      <c r="N151" s="65">
        <f>'Нагрузка ежечасно'!I113</f>
        <v>7257.6</v>
      </c>
      <c r="O151" s="65">
        <f>'Нагрузка ежечасно'!J113</f>
        <v>2683.8</v>
      </c>
    </row>
    <row r="152" spans="1:15" ht="15" hidden="1">
      <c r="A152" s="42">
        <f t="shared" si="4"/>
        <v>40154.4583333334</v>
      </c>
      <c r="B152" s="65">
        <f>'Нагрузка ежечасно'!S81</f>
        <v>4.724669863693275</v>
      </c>
      <c r="C152" s="65">
        <f>'Нагрузка ежечасно'!T81</f>
        <v>88.8</v>
      </c>
      <c r="D152" s="65">
        <f>'Нагрузка ежечасно'!U81</f>
        <v>128.6</v>
      </c>
      <c r="F152" s="42">
        <f t="shared" si="5"/>
        <v>40154.4583333334</v>
      </c>
      <c r="G152" s="65">
        <f>'Нагрузка ежечасно'!B114</f>
        <v>117.53958848017228</v>
      </c>
      <c r="H152" s="65">
        <f>'Нагрузка ежечасно'!C114</f>
        <v>7736.4</v>
      </c>
      <c r="I152" s="65">
        <f>'Нагрузка ежечасно'!D114</f>
        <v>4838.4</v>
      </c>
      <c r="J152" s="65">
        <f>'Нагрузка ежечасно'!E114</f>
        <v>36.01590556239751</v>
      </c>
      <c r="K152" s="65">
        <f>'Нагрузка ежечасно'!F114</f>
        <v>2339.4</v>
      </c>
      <c r="L152" s="65">
        <f>'Нагрузка ежечасно'!G114</f>
        <v>1848</v>
      </c>
      <c r="M152" s="65">
        <f>'Нагрузка ежечасно'!H114</f>
        <v>102.6162336221272</v>
      </c>
      <c r="N152" s="65">
        <f>'Нагрузка ежечасно'!I114</f>
        <v>6665.4</v>
      </c>
      <c r="O152" s="65">
        <f>'Нагрузка ежечасно'!J114</f>
        <v>2482.2</v>
      </c>
    </row>
    <row r="153" spans="1:15" ht="15" hidden="1">
      <c r="A153" s="42">
        <f t="shared" si="4"/>
        <v>40153.5000000001</v>
      </c>
      <c r="B153" s="65">
        <f>'Нагрузка ежечасно'!S82</f>
        <v>5.105041025092238</v>
      </c>
      <c r="C153" s="65">
        <f>'Нагрузка ежечасно'!T82</f>
        <v>95.6</v>
      </c>
      <c r="D153" s="65">
        <f>'Нагрузка ежечасно'!U82</f>
        <v>141.2</v>
      </c>
      <c r="F153" s="42">
        <f t="shared" si="5"/>
        <v>40153.5000000001</v>
      </c>
      <c r="G153" s="65">
        <f>'Нагрузка ежечасно'!B115</f>
        <v>139.15019976178615</v>
      </c>
      <c r="H153" s="65">
        <f>'Нагрузка ежечасно'!C115</f>
        <v>9126.599999999999</v>
      </c>
      <c r="I153" s="65">
        <f>'Нагрузка ежечасно'!D115</f>
        <v>5859</v>
      </c>
      <c r="J153" s="65">
        <f>'Нагрузка ежечасно'!E115</f>
        <v>35.82648560177414</v>
      </c>
      <c r="K153" s="65">
        <f>'Нагрузка ежечасно'!F115</f>
        <v>2322.6000000000004</v>
      </c>
      <c r="L153" s="65">
        <f>'Нагрузка ежечасно'!G115</f>
        <v>1864.8</v>
      </c>
      <c r="M153" s="65">
        <f>'Нагрузка ежечасно'!H115</f>
        <v>108.25688506431206</v>
      </c>
      <c r="N153" s="65">
        <f>'Нагрузка ежечасно'!I115</f>
        <v>7018.2</v>
      </c>
      <c r="O153" s="65">
        <f>'Нагрузка ежечасно'!J115</f>
        <v>2696.3999999999996</v>
      </c>
    </row>
    <row r="154" spans="1:15" ht="15" hidden="1">
      <c r="A154" s="42">
        <f t="shared" si="4"/>
        <v>40152.5416666667</v>
      </c>
      <c r="B154" s="65">
        <f>'Нагрузка ежечасно'!S83</f>
        <v>3.2557455609140895</v>
      </c>
      <c r="C154" s="65">
        <f>'Нагрузка ежечасно'!T83</f>
        <v>60.8</v>
      </c>
      <c r="D154" s="65">
        <f>'Нагрузка ежечасно'!U83</f>
        <v>114</v>
      </c>
      <c r="F154" s="42">
        <f t="shared" si="5"/>
        <v>40152.5416666667</v>
      </c>
      <c r="G154" s="65">
        <f>'Нагрузка ежечасно'!B116</f>
        <v>137.19763077294212</v>
      </c>
      <c r="H154" s="65">
        <f>'Нагрузка ежечасно'!C116</f>
        <v>9013.2</v>
      </c>
      <c r="I154" s="65">
        <f>'Нагрузка ежечасно'!D116</f>
        <v>5422.2</v>
      </c>
      <c r="J154" s="65">
        <f>'Нагрузка ежечасно'!E116</f>
        <v>34.13727800320212</v>
      </c>
      <c r="K154" s="65">
        <f>'Нагрузка ежечасно'!F116</f>
        <v>2213.3999999999996</v>
      </c>
      <c r="L154" s="65">
        <f>'Нагрузка ежечасно'!G116</f>
        <v>1818.6</v>
      </c>
      <c r="M154" s="65">
        <f>'Нагрузка ежечасно'!H116</f>
        <v>99.23777969811319</v>
      </c>
      <c r="N154" s="65">
        <f>'Нагрузка ежечасно'!I116</f>
        <v>6434.4</v>
      </c>
      <c r="O154" s="65">
        <f>'Нагрузка ежечасно'!J116</f>
        <v>2994.6</v>
      </c>
    </row>
    <row r="155" spans="1:15" ht="15" hidden="1">
      <c r="A155" s="42">
        <f t="shared" si="4"/>
        <v>40151.5833333334</v>
      </c>
      <c r="B155" s="65">
        <f>'Нагрузка ежечасно'!S84</f>
        <v>4.149959371683283</v>
      </c>
      <c r="C155" s="65">
        <f>'Нагрузка ежечасно'!T84</f>
        <v>77.4</v>
      </c>
      <c r="D155" s="65">
        <f>'Нагрузка ежечасно'!U84</f>
        <v>102.19999999999999</v>
      </c>
      <c r="F155" s="42">
        <f t="shared" si="5"/>
        <v>40151.5833333334</v>
      </c>
      <c r="G155" s="65">
        <f>'Нагрузка ежечасно'!B117</f>
        <v>118.80733453442791</v>
      </c>
      <c r="H155" s="65">
        <f>'Нагрузка ежечасно'!C117</f>
        <v>7761.6</v>
      </c>
      <c r="I155" s="65">
        <f>'Нагрузка ежечасно'!D117</f>
        <v>3696</v>
      </c>
      <c r="J155" s="65">
        <f>'Нагрузка ежечасно'!E117</f>
        <v>36.83101003392153</v>
      </c>
      <c r="K155" s="65">
        <f>'Нагрузка ежечасно'!F117</f>
        <v>2381.4</v>
      </c>
      <c r="L155" s="65">
        <f>'Нагрузка ежечасно'!G117</f>
        <v>1806</v>
      </c>
      <c r="M155" s="65">
        <f>'Нагрузка ежечасно'!H117</f>
        <v>101.39895355017903</v>
      </c>
      <c r="N155" s="65">
        <f>'Нагрузка ежечасно'!I117</f>
        <v>6556.200000000001</v>
      </c>
      <c r="O155" s="65">
        <f>'Нагрузка ежечасно'!J117</f>
        <v>2406.6</v>
      </c>
    </row>
    <row r="156" spans="1:15" ht="15" hidden="1">
      <c r="A156" s="42">
        <f t="shared" si="4"/>
        <v>40150.6250000001</v>
      </c>
      <c r="B156" s="65">
        <f>'Нагрузка ежечасно'!S85</f>
        <v>3.9548296459802184</v>
      </c>
      <c r="C156" s="65">
        <f>'Нагрузка ежечасно'!T85</f>
        <v>74</v>
      </c>
      <c r="D156" s="65">
        <f>'Нагрузка ежечасно'!U85</f>
        <v>84.2</v>
      </c>
      <c r="F156" s="42">
        <f t="shared" si="5"/>
        <v>40150.6250000001</v>
      </c>
      <c r="G156" s="65">
        <f>'Нагрузка ежечасно'!B118</f>
        <v>125.35827690967238</v>
      </c>
      <c r="H156" s="65">
        <f>'Нагрузка ежечасно'!C118</f>
        <v>8232</v>
      </c>
      <c r="I156" s="65">
        <f>'Нагрузка ежечасно'!D118</f>
        <v>2616.6</v>
      </c>
      <c r="J156" s="65">
        <f>'Нагрузка ежечасно'!E118</f>
        <v>37.40308847275059</v>
      </c>
      <c r="K156" s="65">
        <f>'Нагрузка ежечасно'!F118</f>
        <v>2423.3999999999996</v>
      </c>
      <c r="L156" s="65">
        <f>'Нагрузка ежечасно'!G118</f>
        <v>1843.8</v>
      </c>
      <c r="M156" s="65">
        <f>'Нагрузка ежечасно'!H118</f>
        <v>94.2531900162554</v>
      </c>
      <c r="N156" s="65">
        <f>'Нагрузка ежечасно'!I118</f>
        <v>6106.8</v>
      </c>
      <c r="O156" s="65">
        <f>'Нагрузка ежечасно'!J118</f>
        <v>2541</v>
      </c>
    </row>
    <row r="157" spans="1:15" ht="15" hidden="1">
      <c r="A157" s="42">
        <f t="shared" si="4"/>
        <v>40149.6666666667</v>
      </c>
      <c r="B157" s="65">
        <f>'Нагрузка ежечасно'!S86</f>
        <v>5.221147706958417</v>
      </c>
      <c r="C157" s="65">
        <f>'Нагрузка ежечасно'!T86</f>
        <v>98.4</v>
      </c>
      <c r="D157" s="65">
        <f>'Нагрузка ежечасно'!U86</f>
        <v>122</v>
      </c>
      <c r="F157" s="42">
        <f t="shared" si="5"/>
        <v>40149.6666666667</v>
      </c>
      <c r="G157" s="65">
        <f>'Нагрузка ежечасно'!B119</f>
        <v>83.14104588181</v>
      </c>
      <c r="H157" s="65">
        <f>'Нагрузка ежечасно'!C119</f>
        <v>5476.799999999999</v>
      </c>
      <c r="I157" s="65">
        <f>'Нагрузка ежечасно'!D119</f>
        <v>2847.6</v>
      </c>
      <c r="J157" s="65">
        <f>'Нагрузка ежечасно'!E119</f>
        <v>37.4174908782749</v>
      </c>
      <c r="K157" s="65">
        <f>'Нагрузка ежечасно'!F119</f>
        <v>2431.8</v>
      </c>
      <c r="L157" s="65">
        <f>'Нагрузка ежечасно'!G119</f>
        <v>1785</v>
      </c>
      <c r="M157" s="65">
        <f>'Нагрузка ежечасно'!H119</f>
        <v>82.46065347267489</v>
      </c>
      <c r="N157" s="65">
        <f>'Нагрузка ежечасно'!I119</f>
        <v>5359.2</v>
      </c>
      <c r="O157" s="65">
        <f>'Нагрузка ежечасно'!J119</f>
        <v>3229.8</v>
      </c>
    </row>
    <row r="158" spans="1:15" ht="15" hidden="1">
      <c r="A158" s="42">
        <f t="shared" si="4"/>
        <v>40148.7083333334</v>
      </c>
      <c r="B158" s="65">
        <f>'Нагрузка ежечасно'!S87</f>
        <v>4.313623826503076</v>
      </c>
      <c r="C158" s="65">
        <f>'Нагрузка ежечасно'!T87</f>
        <v>81.2</v>
      </c>
      <c r="D158" s="65">
        <f>'Нагрузка ежечасно'!U87</f>
        <v>120.4</v>
      </c>
      <c r="F158" s="42">
        <f t="shared" si="5"/>
        <v>40148.7083333334</v>
      </c>
      <c r="G158" s="65">
        <f>'Нагрузка ежечасно'!B120</f>
        <v>59.176770407356045</v>
      </c>
      <c r="H158" s="65">
        <f>'Нагрузка ежечасно'!C120</f>
        <v>3901.8</v>
      </c>
      <c r="I158" s="65">
        <f>'Нагрузка ежечасно'!D120</f>
        <v>2625</v>
      </c>
      <c r="J158" s="65">
        <f>'Нагрузка ежечасно'!E120</f>
        <v>38.31486584742547</v>
      </c>
      <c r="K158" s="65">
        <f>'Нагрузка ежечасно'!F120</f>
        <v>2486.4</v>
      </c>
      <c r="L158" s="65">
        <f>'Нагрузка ежечасно'!G120</f>
        <v>1764</v>
      </c>
      <c r="M158" s="65">
        <f>'Нагрузка ежечасно'!H120</f>
        <v>66.33908360407281</v>
      </c>
      <c r="N158" s="65">
        <f>'Нагрузка ежечасно'!I120</f>
        <v>4305</v>
      </c>
      <c r="O158" s="65">
        <f>'Нагрузка ежечасно'!J120</f>
        <v>2730</v>
      </c>
    </row>
    <row r="159" spans="1:15" ht="15">
      <c r="A159" s="42">
        <f t="shared" si="4"/>
        <v>40147.7500000001</v>
      </c>
      <c r="B159" s="65">
        <f>'Нагрузка ежечасно'!S88</f>
        <v>3.612279391324548</v>
      </c>
      <c r="C159" s="65">
        <f>'Нагрузка ежечасно'!T88</f>
        <v>68</v>
      </c>
      <c r="D159" s="65">
        <f>'Нагрузка ежечасно'!U88</f>
        <v>106</v>
      </c>
      <c r="F159" s="42">
        <f t="shared" si="5"/>
        <v>40147.7500000001</v>
      </c>
      <c r="G159" s="65">
        <f>'Нагрузка ежечасно'!B121</f>
        <v>121.84568780855096</v>
      </c>
      <c r="H159" s="65">
        <f>'Нагрузка ежечасно'!C121</f>
        <v>8047.2</v>
      </c>
      <c r="I159" s="65">
        <f>'Нагрузка ежечасно'!D121</f>
        <v>2444.3999999999996</v>
      </c>
      <c r="J159" s="65">
        <f>'Нагрузка ежечасно'!E121</f>
        <v>40.31895542890859</v>
      </c>
      <c r="K159" s="65">
        <f>'Нагрузка ежечасно'!F121</f>
        <v>2620.8</v>
      </c>
      <c r="L159" s="65">
        <f>'Нагрузка ежечасно'!G121</f>
        <v>1747.2</v>
      </c>
      <c r="M159" s="65">
        <f>'Нагрузка ежечасно'!H121</f>
        <v>112.81553874819612</v>
      </c>
      <c r="N159" s="65">
        <f>'Нагрузка ежечасно'!I121</f>
        <v>7333.2</v>
      </c>
      <c r="O159" s="65">
        <f>'Нагрузка ежечасно'!J121</f>
        <v>1461.6</v>
      </c>
    </row>
    <row r="160" spans="1:15" ht="15" hidden="1">
      <c r="A160" s="42">
        <f t="shared" si="4"/>
        <v>40146.7916666668</v>
      </c>
      <c r="B160" s="65">
        <f>'Нагрузка ежечасно'!S89</f>
        <v>3.148428528684755</v>
      </c>
      <c r="C160" s="65">
        <f>'Нагрузка ежечасно'!T89</f>
        <v>59.400000000000006</v>
      </c>
      <c r="D160" s="65">
        <f>'Нагрузка ежечасно'!U89</f>
        <v>111.19999999999999</v>
      </c>
      <c r="F160" s="42">
        <f t="shared" si="5"/>
        <v>40146.7916666668</v>
      </c>
      <c r="G160" s="65">
        <f>'Нагрузка ежечасно'!B122</f>
        <v>122.22208120216779</v>
      </c>
      <c r="H160" s="65">
        <f>'Нагрузка ежечасно'!C122</f>
        <v>8089.200000000001</v>
      </c>
      <c r="I160" s="65">
        <f>'Нагрузка ежечасно'!D122</f>
        <v>2184</v>
      </c>
      <c r="J160" s="65">
        <f>'Нагрузка ежечасно'!E122</f>
        <v>40.567816134704074</v>
      </c>
      <c r="K160" s="65">
        <f>'Нагрузка ежечасно'!F122</f>
        <v>2641.8</v>
      </c>
      <c r="L160" s="65">
        <f>'Нагрузка ежечасно'!G122</f>
        <v>1726.2</v>
      </c>
      <c r="M160" s="65">
        <f>'Нагрузка ежечасно'!H122</f>
        <v>115.96332815611751</v>
      </c>
      <c r="N160" s="65">
        <f>'Нагрузка ежечасно'!I122</f>
        <v>7551.6</v>
      </c>
      <c r="O160" s="65">
        <f>'Нагрузка ежечасно'!J122</f>
        <v>1331.4</v>
      </c>
    </row>
    <row r="161" spans="1:15" ht="15" hidden="1">
      <c r="A161" s="42">
        <f t="shared" si="4"/>
        <v>40145.8333333334</v>
      </c>
      <c r="B161" s="65">
        <f>'Нагрузка ежечасно'!S90</f>
        <v>2.4342974869917895</v>
      </c>
      <c r="C161" s="65">
        <f>'Нагрузка ежечасно'!T90</f>
        <v>45.8</v>
      </c>
      <c r="D161" s="65">
        <f>'Нагрузка ежечасно'!U90</f>
        <v>76.2</v>
      </c>
      <c r="F161" s="42">
        <f t="shared" si="5"/>
        <v>40145.8333333334</v>
      </c>
      <c r="G161" s="65">
        <f>'Нагрузка ежечасно'!B123</f>
        <v>113.8202288606411</v>
      </c>
      <c r="H161" s="65">
        <f>'Нагрузка ежечасно'!C123</f>
        <v>7522.2</v>
      </c>
      <c r="I161" s="65">
        <f>'Нагрузка ежечасно'!D123</f>
        <v>2856</v>
      </c>
      <c r="J161" s="65">
        <f>'Нагрузка ежечасно'!E123</f>
        <v>38.04580895035396</v>
      </c>
      <c r="K161" s="65">
        <f>'Нагрузка ежечасно'!F123</f>
        <v>2482.2</v>
      </c>
      <c r="L161" s="65">
        <f>'Нагрузка ежечасно'!G123</f>
        <v>1709.4</v>
      </c>
      <c r="M161" s="65">
        <f>'Нагрузка ежечасно'!H123</f>
        <v>102.93612269308964</v>
      </c>
      <c r="N161" s="65">
        <f>'Нагрузка ежечасно'!I123</f>
        <v>6715.799999999999</v>
      </c>
      <c r="O161" s="65">
        <f>'Нагрузка ежечасно'!J123</f>
        <v>1104.6</v>
      </c>
    </row>
    <row r="162" spans="1:15" ht="15" hidden="1">
      <c r="A162" s="42">
        <f t="shared" si="4"/>
        <v>40144.8750000001</v>
      </c>
      <c r="B162" s="65">
        <f>'Нагрузка ежечасно'!S91</f>
        <v>2.2292836255455306</v>
      </c>
      <c r="C162" s="65">
        <f>'Нагрузка ежечасно'!T91</f>
        <v>42</v>
      </c>
      <c r="D162" s="65">
        <f>'Нагрузка ежечасно'!U91</f>
        <v>79.2</v>
      </c>
      <c r="F162" s="42">
        <f t="shared" si="5"/>
        <v>40144.8750000001</v>
      </c>
      <c r="G162" s="65">
        <f>'Нагрузка ежечасно'!B124</f>
        <v>119.97450519093776</v>
      </c>
      <c r="H162" s="65">
        <f>'Нагрузка ежечасно'!C124</f>
        <v>7938</v>
      </c>
      <c r="I162" s="65">
        <f>'Нагрузка ежечасно'!D124</f>
        <v>3150</v>
      </c>
      <c r="J162" s="65">
        <f>'Нагрузка ежечасно'!E124</f>
        <v>30.6952901498578</v>
      </c>
      <c r="K162" s="65">
        <f>'Нагрузка ежечасно'!F124</f>
        <v>2003.3999999999999</v>
      </c>
      <c r="L162" s="65">
        <f>'Нагрузка ежечасно'!G124</f>
        <v>1713.6</v>
      </c>
      <c r="M162" s="65">
        <f>'Нагрузка ежечасно'!H124</f>
        <v>124.96908484491374</v>
      </c>
      <c r="N162" s="65">
        <f>'Нагрузка ежечасно'!I124</f>
        <v>8156.4</v>
      </c>
      <c r="O162" s="65">
        <f>'Нагрузка ежечасно'!J124</f>
        <v>1667.4</v>
      </c>
    </row>
    <row r="163" spans="1:15" ht="15" hidden="1">
      <c r="A163" s="42">
        <f t="shared" si="4"/>
        <v>40143.9166666668</v>
      </c>
      <c r="B163" s="65">
        <f>'Нагрузка ежечасно'!S92</f>
        <v>2.0060024049739944</v>
      </c>
      <c r="C163" s="65">
        <f>'Нагрузка ежечасно'!T92</f>
        <v>37.8</v>
      </c>
      <c r="D163" s="65">
        <f>'Нагрузка ежечасно'!U92</f>
        <v>80.80000000000001</v>
      </c>
      <c r="F163" s="42">
        <f t="shared" si="5"/>
        <v>40143.9166666668</v>
      </c>
      <c r="G163" s="65">
        <f>'Нагрузка ежечасно'!B125</f>
        <v>106.64078269981819</v>
      </c>
      <c r="H163" s="65">
        <f>'Нагрузка ежечасно'!C125</f>
        <v>7056</v>
      </c>
      <c r="I163" s="65">
        <f>'Нагрузка ежечасно'!D125</f>
        <v>2104.2</v>
      </c>
      <c r="J163" s="65">
        <f>'Нагрузка ежечасно'!E125</f>
        <v>25.941121225958447</v>
      </c>
      <c r="K163" s="65">
        <f>'Нагрузка ежечасно'!F125</f>
        <v>1692.6</v>
      </c>
      <c r="L163" s="65">
        <f>'Нагрузка ежечасно'!G125</f>
        <v>1705.1999999999998</v>
      </c>
      <c r="M163" s="65">
        <f>'Нагрузка ежечасно'!H125</f>
        <v>132.0229271326074</v>
      </c>
      <c r="N163" s="65">
        <f>'Нагрузка ежечасно'!I125</f>
        <v>8614.2</v>
      </c>
      <c r="O163" s="65">
        <f>'Нагрузка ежечасно'!J125</f>
        <v>1659</v>
      </c>
    </row>
    <row r="164" spans="1:15" ht="15" hidden="1">
      <c r="A164" s="42">
        <f t="shared" si="4"/>
        <v>40142.9583333334</v>
      </c>
      <c r="B164" s="65">
        <f>'Нагрузка ежечасно'!S93</f>
        <v>1.973814171444544</v>
      </c>
      <c r="C164" s="65">
        <f>'Нагрузка ежечасно'!T93</f>
        <v>37.2</v>
      </c>
      <c r="D164" s="65">
        <f>'Нагрузка ежечасно'!U93</f>
        <v>77.6</v>
      </c>
      <c r="F164" s="42">
        <f t="shared" si="5"/>
        <v>40142.9583333334</v>
      </c>
      <c r="G164" s="65">
        <f>'Нагрузка ежечасно'!B126</f>
        <v>109.81129957365832</v>
      </c>
      <c r="H164" s="65">
        <f>'Нагрузка ежечасно'!C126</f>
        <v>7266</v>
      </c>
      <c r="I164" s="65">
        <f>'Нагрузка ежечасно'!D126</f>
        <v>2515.8</v>
      </c>
      <c r="J164" s="65">
        <f>'Нагрузка ежечасно'!E126</f>
        <v>23.43772421292296</v>
      </c>
      <c r="K164" s="65">
        <f>'Нагрузка ежечасно'!F126</f>
        <v>1528.8</v>
      </c>
      <c r="L164" s="65">
        <f>'Нагрузка ежечасно'!G126</f>
        <v>1663.1999999999998</v>
      </c>
      <c r="M164" s="65">
        <f>'Нагрузка ежечасно'!H126</f>
        <v>120.08614191511352</v>
      </c>
      <c r="N164" s="65">
        <f>'Нагрузка ежечасно'!I126</f>
        <v>7833</v>
      </c>
      <c r="O164" s="65">
        <f>'Нагрузка ежечасно'!J126</f>
        <v>1335.6</v>
      </c>
    </row>
    <row r="165" spans="1:15" ht="15" hidden="1">
      <c r="A165" s="42">
        <f t="shared" si="4"/>
        <v>40142.0000000001</v>
      </c>
      <c r="B165" s="65">
        <f>'Нагрузка ежечасно'!S94</f>
        <v>1.952247081483451</v>
      </c>
      <c r="C165" s="65">
        <f>'Нагрузка ежечасно'!T94</f>
        <v>36.8</v>
      </c>
      <c r="D165" s="65">
        <f>'Нагрузка ежечасно'!U94</f>
        <v>78.2</v>
      </c>
      <c r="F165" s="42">
        <f t="shared" si="5"/>
        <v>40142.0000000001</v>
      </c>
      <c r="G165" s="65">
        <f>'Нагрузка ежечасно'!B127</f>
        <v>115.71095811910439</v>
      </c>
      <c r="H165" s="65">
        <f>'Нагрузка ежечасно'!C127</f>
        <v>7656.6</v>
      </c>
      <c r="I165" s="65">
        <f>'Нагрузка ежечасно'!D127</f>
        <v>2503.2</v>
      </c>
      <c r="J165" s="65">
        <f>'Нагрузка ежечасно'!E127</f>
        <v>22.865084316953684</v>
      </c>
      <c r="K165" s="65">
        <f>'Нагрузка ежечасно'!F127</f>
        <v>1491</v>
      </c>
      <c r="L165" s="65">
        <f>'Нагрузка ежечасно'!G127</f>
        <v>1650.6</v>
      </c>
      <c r="M165" s="65">
        <f>'Нагрузка ежечасно'!H127</f>
        <v>115.16273453158645</v>
      </c>
      <c r="N165" s="65">
        <f>'Нагрузка ежечасно'!I127</f>
        <v>7509.6</v>
      </c>
      <c r="O165" s="65">
        <f>'Нагрузка ежечасно'!J127</f>
        <v>2062.2</v>
      </c>
    </row>
  </sheetData>
  <mergeCells count="23">
    <mergeCell ref="B140:D140"/>
    <mergeCell ref="G140:I140"/>
    <mergeCell ref="J140:L140"/>
    <mergeCell ref="M140:O140"/>
    <mergeCell ref="H2:J2"/>
    <mergeCell ref="K111:M111"/>
    <mergeCell ref="E29:G29"/>
    <mergeCell ref="B84:D84"/>
    <mergeCell ref="K84:M84"/>
    <mergeCell ref="B2:D2"/>
    <mergeCell ref="E2:G2"/>
    <mergeCell ref="K2:M2"/>
    <mergeCell ref="H84:J84"/>
    <mergeCell ref="B111:D111"/>
    <mergeCell ref="E111:G111"/>
    <mergeCell ref="H111:J111"/>
    <mergeCell ref="K57:M57"/>
    <mergeCell ref="E84:G84"/>
    <mergeCell ref="B57:D57"/>
    <mergeCell ref="E57:G57"/>
    <mergeCell ref="B29:D29"/>
    <mergeCell ref="H57:J57"/>
    <mergeCell ref="H29:J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60"/>
  <sheetViews>
    <sheetView zoomScale="70" zoomScaleNormal="70" zoomScaleSheetLayoutView="100" workbookViewId="0" topLeftCell="A34">
      <selection activeCell="Z38" sqref="Z38"/>
    </sheetView>
  </sheetViews>
  <sheetFormatPr defaultColWidth="9.140625" defaultRowHeight="15"/>
  <cols>
    <col min="1" max="1" width="7.00390625" style="43" bestFit="1" customWidth="1"/>
    <col min="13" max="13" width="10.57421875" style="0" bestFit="1" customWidth="1"/>
    <col min="15" max="15" width="7.140625" style="43" bestFit="1" customWidth="1"/>
    <col min="16" max="16" width="10.00390625" style="0" customWidth="1"/>
    <col min="17" max="18" width="9.7109375" style="0" customWidth="1"/>
    <col min="21" max="21" width="10.140625" style="0" customWidth="1"/>
    <col min="22" max="22" width="10.8515625" style="0" customWidth="1"/>
    <col min="23" max="23" width="10.28125" style="0" customWidth="1"/>
    <col min="24" max="24" width="10.7109375" style="0" customWidth="1"/>
    <col min="27" max="27" width="10.57421875" style="0" bestFit="1" customWidth="1"/>
  </cols>
  <sheetData>
    <row r="1" spans="1:28" ht="15">
      <c r="A1" s="16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9">
        <f>'[2]Ведомость'!$F$1</f>
        <v>41808</v>
      </c>
      <c r="N1" s="56"/>
      <c r="O1" s="16" t="s">
        <v>43</v>
      </c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9">
        <f>M1</f>
        <v>41808</v>
      </c>
      <c r="AB1" s="56"/>
    </row>
    <row r="2" spans="1:28" ht="15">
      <c r="A2" s="16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 t="s">
        <v>4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4" ht="15">
      <c r="A3" s="68"/>
      <c r="B3" s="94" t="str">
        <f>'[2]Ведомость'!$AS$7</f>
        <v>ГПП Яч. 602 (тп5)</v>
      </c>
      <c r="C3" s="85"/>
      <c r="D3" s="81"/>
      <c r="E3" s="95" t="str">
        <f>'[2]Ведомость'!$AW$7</f>
        <v>ГПП Яч. 609</v>
      </c>
      <c r="F3" s="82"/>
      <c r="G3" s="82"/>
      <c r="H3" s="95" t="str">
        <f>'[2]Ведомость'!$BA$7</f>
        <v>ГПП Яч. 617 (тп4)</v>
      </c>
      <c r="I3" s="82"/>
      <c r="J3" s="80"/>
      <c r="K3" s="95" t="str">
        <f>'[2]Ведомость'!$BC$7</f>
        <v>ГПП Яч. 620 (тп3)</v>
      </c>
      <c r="L3" s="82"/>
      <c r="M3" s="82"/>
      <c r="O3" s="68"/>
      <c r="P3" s="94" t="str">
        <f>'[2]Ведомость'!$AQ$7</f>
        <v>ГПП Яч. 601 (тп6)</v>
      </c>
      <c r="Q3" s="85"/>
      <c r="R3" s="81"/>
      <c r="S3" s="95" t="str">
        <f>'[2]Ведомость'!$AU$7</f>
        <v>ГПП Яч. 607</v>
      </c>
      <c r="T3" s="82"/>
      <c r="U3" s="80"/>
      <c r="V3" s="94" t="str">
        <f>'[2]Ведомость'!$AY$7</f>
        <v>ГПП Яч. 611</v>
      </c>
      <c r="W3" s="98"/>
      <c r="X3" s="99"/>
    </row>
    <row r="4" spans="1:24" ht="15">
      <c r="A4" s="41" t="s">
        <v>0</v>
      </c>
      <c r="B4" s="8" t="s">
        <v>1</v>
      </c>
      <c r="C4" s="8" t="s">
        <v>2</v>
      </c>
      <c r="D4" s="8" t="s">
        <v>3</v>
      </c>
      <c r="E4" s="8" t="s">
        <v>1</v>
      </c>
      <c r="F4" s="8" t="s">
        <v>2</v>
      </c>
      <c r="G4" s="8" t="s">
        <v>3</v>
      </c>
      <c r="H4" s="8" t="s">
        <v>1</v>
      </c>
      <c r="I4" s="8" t="s">
        <v>2</v>
      </c>
      <c r="J4" s="10" t="s">
        <v>3</v>
      </c>
      <c r="K4" s="8" t="s">
        <v>1</v>
      </c>
      <c r="L4" s="8" t="s">
        <v>2</v>
      </c>
      <c r="M4" s="8" t="s">
        <v>3</v>
      </c>
      <c r="N4" s="3"/>
      <c r="O4" s="41" t="s">
        <v>0</v>
      </c>
      <c r="P4" s="8" t="s">
        <v>1</v>
      </c>
      <c r="Q4" s="8" t="s">
        <v>2</v>
      </c>
      <c r="R4" s="8" t="s">
        <v>3</v>
      </c>
      <c r="S4" s="8" t="s">
        <v>1</v>
      </c>
      <c r="T4" s="8" t="s">
        <v>2</v>
      </c>
      <c r="U4" s="10" t="s">
        <v>3</v>
      </c>
      <c r="V4" s="8" t="s">
        <v>1</v>
      </c>
      <c r="W4" s="8" t="s">
        <v>2</v>
      </c>
      <c r="X4" s="4" t="s">
        <v>3</v>
      </c>
    </row>
    <row r="5" spans="1:24" s="46" customFormat="1" ht="15">
      <c r="A5" s="42">
        <v>40164.041666666664</v>
      </c>
      <c r="B5" s="45">
        <f>C5/(Напряжение!B11*SQRT(3))</f>
        <v>26.529796719065445</v>
      </c>
      <c r="C5" s="45">
        <f>'[2]Ведомость'!AS10</f>
        <v>306.72</v>
      </c>
      <c r="D5" s="45">
        <f>'[2]Ведомость'!AT10</f>
        <v>338.4</v>
      </c>
      <c r="E5" s="45">
        <f>F5/(Напряжение!G11*SQRT(3))</f>
        <v>9.269533459404059</v>
      </c>
      <c r="F5" s="45">
        <f>'[2]Ведомость'!AW10</f>
        <v>107.28</v>
      </c>
      <c r="G5" s="45">
        <f>'[2]Ведомость'!AX10</f>
        <v>148.32</v>
      </c>
      <c r="H5" s="45">
        <f>I5/(Напряжение!G11*SQRT(3))</f>
        <v>34.651880113342685</v>
      </c>
      <c r="I5" s="45">
        <f>'[2]Ведомость'!BA10</f>
        <v>401.03999999999996</v>
      </c>
      <c r="J5" s="45">
        <f>'[2]Ведомость'!BB10</f>
        <v>415.44</v>
      </c>
      <c r="K5" s="45">
        <f>L5/(Напряжение!B11*SQRT(3))</f>
        <v>44.00873947137617</v>
      </c>
      <c r="L5" s="45">
        <f>'[2]Ведомость'!BC10</f>
        <v>508.8</v>
      </c>
      <c r="M5" s="45">
        <f>'[2]Ведомость'!BD10</f>
        <v>374.4</v>
      </c>
      <c r="O5" s="42">
        <f>A5</f>
        <v>40164.041666666664</v>
      </c>
      <c r="P5" s="45">
        <f>Q5/(Напряжение!B11*SQRT(3))</f>
        <v>0</v>
      </c>
      <c r="Q5" s="45">
        <f>'[2]Ведомость'!AQ10</f>
        <v>0</v>
      </c>
      <c r="R5" s="45">
        <f>'[2]Ведомость'!AR10</f>
        <v>0</v>
      </c>
      <c r="S5" s="45">
        <f>T5/(Напряжение!B11*SQRT(3))</f>
        <v>0.7473182174384632</v>
      </c>
      <c r="T5" s="45">
        <f>'[2]Ведомость'!AU10</f>
        <v>8.64</v>
      </c>
      <c r="U5" s="45">
        <f>'[2]Ведомость'!AV10</f>
        <v>11.399999999999999</v>
      </c>
      <c r="V5" s="45">
        <f>W5/(Напряжение!G11*SQRT(3))</f>
        <v>0.808751241424515</v>
      </c>
      <c r="W5" s="45">
        <f>'[2]Ведомость'!AY10</f>
        <v>9.36</v>
      </c>
      <c r="X5" s="45">
        <f>'[2]Ведомость'!AZ10</f>
        <v>14.52</v>
      </c>
    </row>
    <row r="6" spans="1:24" s="46" customFormat="1" ht="15">
      <c r="A6" s="42">
        <v>40163.083333333336</v>
      </c>
      <c r="B6" s="45">
        <f>C6/(Напряжение!B12*SQRT(3))</f>
        <v>27.001293293512305</v>
      </c>
      <c r="C6" s="45">
        <f>'[2]Ведомость'!AS11</f>
        <v>312.48</v>
      </c>
      <c r="D6" s="45">
        <f>'[2]Ведомость'!AT11</f>
        <v>326.15999999999997</v>
      </c>
      <c r="E6" s="45">
        <f>F6/(Напряжение!G12*SQRT(3))</f>
        <v>9.69090064807898</v>
      </c>
      <c r="F6" s="45">
        <f>'[2]Ведомость'!AW11</f>
        <v>112.32</v>
      </c>
      <c r="G6" s="45">
        <f>'[2]Ведомость'!AX11</f>
        <v>145.44</v>
      </c>
      <c r="H6" s="45">
        <f>I6/(Напряжение!G12*SQRT(3))</f>
        <v>36.713604378299216</v>
      </c>
      <c r="I6" s="45">
        <f>'[2]Ведомость'!BA11</f>
        <v>425.52</v>
      </c>
      <c r="J6" s="45">
        <f>'[2]Ведомость'!BB11</f>
        <v>408.24</v>
      </c>
      <c r="K6" s="45">
        <f>L6/(Напряжение!B12*SQRT(3))</f>
        <v>46.37088464231452</v>
      </c>
      <c r="L6" s="45">
        <f>'[2]Ведомость'!BC11</f>
        <v>536.64</v>
      </c>
      <c r="M6" s="45">
        <f>'[2]Ведомость'!BD11</f>
        <v>359.03999999999996</v>
      </c>
      <c r="O6" s="42">
        <f aca="true" t="shared" si="0" ref="O6:O28">A6</f>
        <v>40163.083333333336</v>
      </c>
      <c r="P6" s="45">
        <f>Q6/(Напряжение!B12*SQRT(3))</f>
        <v>0</v>
      </c>
      <c r="Q6" s="45">
        <f>'[2]Ведомость'!AQ11</f>
        <v>0</v>
      </c>
      <c r="R6" s="45">
        <f>'[2]Ведомость'!AR11</f>
        <v>0</v>
      </c>
      <c r="S6" s="45">
        <f>T6/(Напряжение!B12*SQRT(3))</f>
        <v>0.47698137154438014</v>
      </c>
      <c r="T6" s="45">
        <f>'[2]Ведомость'!AU11</f>
        <v>5.52</v>
      </c>
      <c r="U6" s="45">
        <f>'[2]Ведомость'!AV11</f>
        <v>8.76</v>
      </c>
      <c r="V6" s="45">
        <f>W6/(Напряжение!G12*SQRT(3))</f>
        <v>0.8075750540065817</v>
      </c>
      <c r="W6" s="45">
        <f>'[2]Ведомость'!AY11</f>
        <v>9.36</v>
      </c>
      <c r="X6" s="45">
        <f>'[2]Ведомость'!AZ11</f>
        <v>14.76</v>
      </c>
    </row>
    <row r="7" spans="1:24" s="46" customFormat="1" ht="15">
      <c r="A7" s="42">
        <v>40162.125</v>
      </c>
      <c r="B7" s="45">
        <f>C7/(Напряжение!B13*SQRT(3))</f>
        <v>32.8498917340499</v>
      </c>
      <c r="C7" s="45">
        <f>'[2]Ведомость'!AS12</f>
        <v>379.44</v>
      </c>
      <c r="D7" s="45">
        <f>'[2]Ведомость'!AT12</f>
        <v>312.48</v>
      </c>
      <c r="E7" s="45">
        <f>F7/(Напряжение!G13*SQRT(3))</f>
        <v>12.435838843964422</v>
      </c>
      <c r="F7" s="45">
        <f>'[2]Ведомость'!AW12</f>
        <v>144</v>
      </c>
      <c r="G7" s="45">
        <f>'[2]Ведомость'!AX12</f>
        <v>145.44</v>
      </c>
      <c r="H7" s="45">
        <f>I7/(Напряжение!G13*SQRT(3))</f>
        <v>48.99720504521982</v>
      </c>
      <c r="I7" s="45">
        <f>'[2]Ведомость'!BA12</f>
        <v>567.36</v>
      </c>
      <c r="J7" s="45">
        <f>'[2]Ведомость'!BB12</f>
        <v>393.12</v>
      </c>
      <c r="K7" s="45">
        <f>L7/(Напряжение!B13*SQRT(3))</f>
        <v>57.430171254215004</v>
      </c>
      <c r="L7" s="45">
        <f>'[2]Ведомость'!BC12</f>
        <v>663.36</v>
      </c>
      <c r="M7" s="45">
        <f>'[2]Ведомость'!BD12</f>
        <v>338.88</v>
      </c>
      <c r="O7" s="42">
        <f t="shared" si="0"/>
        <v>40162.125</v>
      </c>
      <c r="P7" s="45">
        <f>Q7/(Напряжение!B13*SQRT(3))</f>
        <v>0</v>
      </c>
      <c r="Q7" s="45">
        <f>'[2]Ведомость'!AQ12</f>
        <v>0</v>
      </c>
      <c r="R7" s="45">
        <f>'[2]Ведомость'!AR12</f>
        <v>0</v>
      </c>
      <c r="S7" s="45">
        <f>T7/(Напряжение!B13*SQRT(3))</f>
        <v>0.3324467221662229</v>
      </c>
      <c r="T7" s="45">
        <f>'[2]Ведомость'!AU12</f>
        <v>3.84</v>
      </c>
      <c r="U7" s="45">
        <f>'[2]Ведомость'!AV12</f>
        <v>7.32</v>
      </c>
      <c r="V7" s="45">
        <f>W7/(Напряжение!G13*SQRT(3))</f>
        <v>0.7565135296745025</v>
      </c>
      <c r="W7" s="45">
        <f>'[2]Ведомость'!AY12</f>
        <v>8.760000000000002</v>
      </c>
      <c r="X7" s="45">
        <f>'[2]Ведомость'!AZ12</f>
        <v>14.64</v>
      </c>
    </row>
    <row r="8" spans="1:24" s="46" customFormat="1" ht="15">
      <c r="A8" s="42">
        <v>40161.1666666667</v>
      </c>
      <c r="B8" s="45">
        <f>C8/(Напряжение!B14*SQRT(3))</f>
        <v>43.639664020174536</v>
      </c>
      <c r="C8" s="45">
        <f>'[2]Ведомость'!AS13</f>
        <v>505.43999999999994</v>
      </c>
      <c r="D8" s="45">
        <f>'[2]Ведомость'!AT13</f>
        <v>311.04</v>
      </c>
      <c r="E8" s="45">
        <f>F8/(Напряжение!G14*SQRT(3))</f>
        <v>17.929278611925042</v>
      </c>
      <c r="F8" s="45">
        <f>'[2]Ведомость'!AW13</f>
        <v>208.08</v>
      </c>
      <c r="G8" s="45">
        <f>'[2]Ведомость'!AX13</f>
        <v>156.95999999999998</v>
      </c>
      <c r="H8" s="45">
        <f>I8/(Напряжение!G14*SQRT(3))</f>
        <v>62.163104391518665</v>
      </c>
      <c r="I8" s="45">
        <f>'[2]Ведомость'!BA13</f>
        <v>721.44</v>
      </c>
      <c r="J8" s="45">
        <f>'[2]Ведомость'!BB13</f>
        <v>381.6</v>
      </c>
      <c r="K8" s="45">
        <f>L8/(Напряжение!B14*SQRT(3))</f>
        <v>72.93998924549591</v>
      </c>
      <c r="L8" s="45">
        <f>'[2]Ведомость'!BC13</f>
        <v>844.8</v>
      </c>
      <c r="M8" s="45">
        <f>'[2]Ведомость'!BD13</f>
        <v>354.24</v>
      </c>
      <c r="O8" s="42">
        <f t="shared" si="0"/>
        <v>40161.1666666667</v>
      </c>
      <c r="P8" s="45">
        <f>Q8/(Напряжение!B14*SQRT(3))</f>
        <v>0</v>
      </c>
      <c r="Q8" s="45">
        <f>'[2]Ведомость'!AQ13</f>
        <v>0</v>
      </c>
      <c r="R8" s="45">
        <f>'[2]Ведомость'!AR13</f>
        <v>0</v>
      </c>
      <c r="S8" s="45">
        <f>T8/(Напряжение!B14*SQRT(3))</f>
        <v>0.38334937529593016</v>
      </c>
      <c r="T8" s="45">
        <f>'[2]Ведомость'!AU13</f>
        <v>4.4399999999999995</v>
      </c>
      <c r="U8" s="45">
        <f>'[2]Ведомость'!AV13</f>
        <v>8.52</v>
      </c>
      <c r="V8" s="45">
        <f>W8/(Напряжение!G14*SQRT(3))</f>
        <v>0.7341284783429516</v>
      </c>
      <c r="W8" s="45">
        <f>'[2]Ведомость'!AY13</f>
        <v>8.52</v>
      </c>
      <c r="X8" s="45">
        <f>'[2]Ведомость'!AZ13</f>
        <v>14.4</v>
      </c>
    </row>
    <row r="9" spans="1:24" s="46" customFormat="1" ht="15">
      <c r="A9" s="42">
        <v>40160.2083333334</v>
      </c>
      <c r="B9" s="45">
        <f>C9/(Напряжение!B15*SQRT(3))</f>
        <v>57.37522368394414</v>
      </c>
      <c r="C9" s="45">
        <f>'[2]Ведомость'!AS14</f>
        <v>663.12</v>
      </c>
      <c r="D9" s="45">
        <f>'[2]Ведомость'!AT14</f>
        <v>326.88</v>
      </c>
      <c r="E9" s="45">
        <f>F9/(Напряжение!G15*SQRT(3))</f>
        <v>33.437304578266115</v>
      </c>
      <c r="F9" s="45">
        <f>'[2]Ведомость'!AW14</f>
        <v>386.64</v>
      </c>
      <c r="G9" s="45">
        <f>'[2]Ведомость'!AX14</f>
        <v>326.88</v>
      </c>
      <c r="H9" s="45">
        <f>I9/(Напряжение!G15*SQRT(3))</f>
        <v>60.71018987674016</v>
      </c>
      <c r="I9" s="45">
        <f>'[2]Ведомость'!BA14</f>
        <v>702</v>
      </c>
      <c r="J9" s="45">
        <f>'[2]Ведомость'!BB14</f>
        <v>396</v>
      </c>
      <c r="K9" s="45">
        <f>L9/(Напряжение!B15*SQRT(3))</f>
        <v>83.22833750461386</v>
      </c>
      <c r="L9" s="45">
        <f>'[2]Ведомость'!BC14</f>
        <v>961.92</v>
      </c>
      <c r="M9" s="45">
        <f>'[2]Ведомость'!BD14</f>
        <v>389.76</v>
      </c>
      <c r="O9" s="42">
        <f t="shared" si="0"/>
        <v>40160.2083333334</v>
      </c>
      <c r="P9" s="45">
        <f>Q9/(Напряжение!B15*SQRT(3))</f>
        <v>0</v>
      </c>
      <c r="Q9" s="45">
        <f>'[2]Ведомость'!AQ14</f>
        <v>0</v>
      </c>
      <c r="R9" s="45">
        <f>'[2]Ведомость'!AR14</f>
        <v>0</v>
      </c>
      <c r="S9" s="45">
        <f>T9/(Напряжение!B15*SQRT(3))</f>
        <v>0.5087560551055488</v>
      </c>
      <c r="T9" s="45">
        <f>'[2]Ведомость'!AU14</f>
        <v>5.88</v>
      </c>
      <c r="U9" s="45">
        <f>'[2]Ведомость'!AV14</f>
        <v>11.04</v>
      </c>
      <c r="V9" s="45">
        <f>W9/(Напряжение!G15*SQRT(3))</f>
        <v>0.9651363518866385</v>
      </c>
      <c r="W9" s="45">
        <f>'[2]Ведомость'!AY14</f>
        <v>11.16</v>
      </c>
      <c r="X9" s="45">
        <f>'[2]Ведомость'!AZ14</f>
        <v>14.64</v>
      </c>
    </row>
    <row r="10" spans="1:24" s="46" customFormat="1" ht="15">
      <c r="A10" s="42">
        <v>40159.25</v>
      </c>
      <c r="B10" s="45">
        <f>C10/(Напряжение!B16*SQRT(3))</f>
        <v>61.23190069329373</v>
      </c>
      <c r="C10" s="45">
        <f>'[2]Ведомость'!AS15</f>
        <v>704.1600000000001</v>
      </c>
      <c r="D10" s="45">
        <f>'[2]Ведомость'!AT15</f>
        <v>343.44000000000005</v>
      </c>
      <c r="E10" s="45">
        <f>F10/(Напряжение!G16*SQRT(3))</f>
        <v>46.14714234600535</v>
      </c>
      <c r="F10" s="45">
        <f>'[2]Ведомость'!AW15</f>
        <v>532.8</v>
      </c>
      <c r="G10" s="45">
        <f>'[2]Ведомость'!AX15</f>
        <v>420.48</v>
      </c>
      <c r="H10" s="45">
        <f>I10/(Напряжение!G16*SQRT(3))</f>
        <v>60.17836805931779</v>
      </c>
      <c r="I10" s="45">
        <f>'[2]Ведомость'!BA15</f>
        <v>694.8</v>
      </c>
      <c r="J10" s="45">
        <f>'[2]Ведомость'!BB15</f>
        <v>401.76</v>
      </c>
      <c r="K10" s="45">
        <f>L10/(Напряжение!B16*SQRT(3))</f>
        <v>86.23388332129845</v>
      </c>
      <c r="L10" s="45">
        <f>'[2]Ведомость'!BC15</f>
        <v>991.68</v>
      </c>
      <c r="M10" s="45">
        <f>'[2]Ведомость'!BD15</f>
        <v>408.96000000000004</v>
      </c>
      <c r="O10" s="42">
        <f t="shared" si="0"/>
        <v>40159.25</v>
      </c>
      <c r="P10" s="45">
        <f>Q10/(Напряжение!B16*SQRT(3))</f>
        <v>0</v>
      </c>
      <c r="Q10" s="45">
        <f>'[2]Ведомость'!AQ15</f>
        <v>0</v>
      </c>
      <c r="R10" s="45">
        <f>'[2]Ведомость'!AR15</f>
        <v>0</v>
      </c>
      <c r="S10" s="45">
        <f>T10/(Напряжение!B16*SQRT(3))</f>
        <v>0.4800046748281376</v>
      </c>
      <c r="T10" s="45">
        <f>'[2]Ведомость'!AU15</f>
        <v>5.52</v>
      </c>
      <c r="U10" s="45">
        <f>'[2]Ведомость'!AV15</f>
        <v>10.8</v>
      </c>
      <c r="V10" s="45">
        <f>W10/(Напряжение!G16*SQRT(3))</f>
        <v>0.9873825501960605</v>
      </c>
      <c r="W10" s="45">
        <f>'[2]Ведомость'!AY15</f>
        <v>11.399999999999999</v>
      </c>
      <c r="X10" s="45">
        <f>'[2]Ведомость'!AZ15</f>
        <v>14.16</v>
      </c>
    </row>
    <row r="11" spans="1:24" s="46" customFormat="1" ht="15">
      <c r="A11" s="42">
        <v>40158.2916666667</v>
      </c>
      <c r="B11" s="45">
        <f>C11/(Напряжение!B17*SQRT(3))</f>
        <v>59.406028768967225</v>
      </c>
      <c r="C11" s="45">
        <f>'[2]Ведомость'!AS16</f>
        <v>680.4</v>
      </c>
      <c r="D11" s="45">
        <f>'[2]Ведомость'!AT16</f>
        <v>349.20000000000005</v>
      </c>
      <c r="E11" s="45">
        <f>F11/(Напряжение!G17*SQRT(3))</f>
        <v>60.63334071646798</v>
      </c>
      <c r="F11" s="45">
        <f>'[2]Ведомость'!AW16</f>
        <v>696.96</v>
      </c>
      <c r="G11" s="45">
        <f>'[2]Ведомость'!AX16</f>
        <v>518.4000000000001</v>
      </c>
      <c r="H11" s="45">
        <f>I11/(Напряжение!G17*SQRT(3))</f>
        <v>61.82345794127468</v>
      </c>
      <c r="I11" s="45">
        <f>'[2]Ведомость'!BA16</f>
        <v>710.64</v>
      </c>
      <c r="J11" s="45">
        <f>'[2]Ведомость'!BB16</f>
        <v>399.6</v>
      </c>
      <c r="K11" s="45">
        <f>L11/(Напряжение!B17*SQRT(3))</f>
        <v>91.61310679997345</v>
      </c>
      <c r="L11" s="45">
        <f>'[2]Ведомость'!BC16</f>
        <v>1049.28</v>
      </c>
      <c r="M11" s="45">
        <f>'[2]Ведомость'!BD16</f>
        <v>406.08</v>
      </c>
      <c r="O11" s="42">
        <f t="shared" si="0"/>
        <v>40158.2916666667</v>
      </c>
      <c r="P11" s="45">
        <f>Q11/(Напряжение!B17*SQRT(3))</f>
        <v>0</v>
      </c>
      <c r="Q11" s="45">
        <f>'[2]Ведомость'!AQ16</f>
        <v>0</v>
      </c>
      <c r="R11" s="45">
        <f>'[2]Ведомость'!AR16</f>
        <v>0</v>
      </c>
      <c r="S11" s="45">
        <f>T11/(Напряжение!B17*SQRT(3))</f>
        <v>0.4819536725524678</v>
      </c>
      <c r="T11" s="45">
        <f>'[2]Ведомость'!AU16</f>
        <v>5.52</v>
      </c>
      <c r="U11" s="45">
        <f>'[2]Ведомость'!AV16</f>
        <v>10.68</v>
      </c>
      <c r="V11" s="45">
        <f>W11/(Напряжение!G17*SQRT(3))</f>
        <v>0.9500058548895637</v>
      </c>
      <c r="W11" s="45">
        <f>'[2]Ведомость'!AY16</f>
        <v>10.92</v>
      </c>
      <c r="X11" s="45">
        <f>'[2]Ведомость'!AZ16</f>
        <v>14.280000000000001</v>
      </c>
    </row>
    <row r="12" spans="1:24" s="46" customFormat="1" ht="15">
      <c r="A12" s="42">
        <v>40157.3333333334</v>
      </c>
      <c r="B12" s="45">
        <f>C12/(Напряжение!B18*SQRT(3))</f>
        <v>59.164462793357146</v>
      </c>
      <c r="C12" s="45">
        <f>'[2]Ведомость'!AS17</f>
        <v>673.2</v>
      </c>
      <c r="D12" s="45">
        <f>'[2]Ведомость'!AT17</f>
        <v>343.44000000000005</v>
      </c>
      <c r="E12" s="45">
        <f>F12/(Напряжение!G18*SQRT(3))</f>
        <v>49.07179835799823</v>
      </c>
      <c r="F12" s="45">
        <f>'[2]Ведомость'!AW17</f>
        <v>563.04</v>
      </c>
      <c r="G12" s="45">
        <f>'[2]Ведомость'!AX17</f>
        <v>370.08</v>
      </c>
      <c r="H12" s="45">
        <f>I12/(Напряжение!G18*SQRT(3))</f>
        <v>64.25770015164986</v>
      </c>
      <c r="I12" s="45">
        <f>'[2]Ведомость'!BA17</f>
        <v>737.28</v>
      </c>
      <c r="J12" s="45">
        <f>'[2]Ведомость'!BB17</f>
        <v>418.32</v>
      </c>
      <c r="K12" s="45">
        <f>L12/(Напряжение!B18*SQRT(3))</f>
        <v>93.6507004643514</v>
      </c>
      <c r="L12" s="45">
        <f>'[2]Ведомость'!BC17</f>
        <v>1065.6</v>
      </c>
      <c r="M12" s="45">
        <f>'[2]Ведомость'!BD17</f>
        <v>407.03999999999996</v>
      </c>
      <c r="O12" s="42">
        <f t="shared" si="0"/>
        <v>40157.3333333334</v>
      </c>
      <c r="P12" s="45">
        <f>Q12/(Напряжение!B18*SQRT(3))</f>
        <v>0</v>
      </c>
      <c r="Q12" s="45">
        <f>'[2]Ведомость'!AQ17</f>
        <v>0</v>
      </c>
      <c r="R12" s="45">
        <f>'[2]Ведомость'!AR17</f>
        <v>0</v>
      </c>
      <c r="S12" s="45">
        <f>T12/(Напряжение!B18*SQRT(3))</f>
        <v>0.4323962521439648</v>
      </c>
      <c r="T12" s="45">
        <f>'[2]Ведомость'!AU17</f>
        <v>4.92</v>
      </c>
      <c r="U12" s="45">
        <f>'[2]Ведомость'!AV17</f>
        <v>10.8</v>
      </c>
      <c r="V12" s="45">
        <f>W12/(Напряжение!G18*SQRT(3))</f>
        <v>0.9412749045651836</v>
      </c>
      <c r="W12" s="45">
        <f>'[2]Ведомость'!AY17</f>
        <v>10.8</v>
      </c>
      <c r="X12" s="45">
        <f>'[2]Ведомость'!AZ17</f>
        <v>13.44</v>
      </c>
    </row>
    <row r="13" spans="1:24" s="46" customFormat="1" ht="15">
      <c r="A13" s="42">
        <v>40156.375</v>
      </c>
      <c r="B13" s="45">
        <f>C13/(Напряжение!B19*SQRT(3))</f>
        <v>59.144843080811626</v>
      </c>
      <c r="C13" s="45">
        <f>'[2]Ведомость'!AS18</f>
        <v>673.92</v>
      </c>
      <c r="D13" s="45">
        <f>'[2]Ведомость'!AT18</f>
        <v>357.84000000000003</v>
      </c>
      <c r="E13" s="45">
        <f>F13/(Напряжение!G19*SQRT(3))</f>
        <v>41.45538769554893</v>
      </c>
      <c r="F13" s="45">
        <f>'[2]Ведомость'!AW18</f>
        <v>475.20000000000005</v>
      </c>
      <c r="G13" s="45">
        <f>'[2]Ведомость'!AX18</f>
        <v>209.52</v>
      </c>
      <c r="H13" s="45">
        <f>I13/(Напряжение!G19*SQRT(3))</f>
        <v>66.8939210541812</v>
      </c>
      <c r="I13" s="45">
        <f>'[2]Ведомость'!BA18</f>
        <v>766.8</v>
      </c>
      <c r="J13" s="45">
        <f>'[2]Ведомость'!BB18</f>
        <v>393.84000000000003</v>
      </c>
      <c r="K13" s="45">
        <f>L13/(Напряжение!B19*SQRT(3))</f>
        <v>92.42434880292073</v>
      </c>
      <c r="L13" s="45">
        <f>'[2]Ведомость'!BC18</f>
        <v>1053.12</v>
      </c>
      <c r="M13" s="45">
        <f>'[2]Ведомость'!BD18</f>
        <v>417.6</v>
      </c>
      <c r="O13" s="42">
        <f t="shared" si="0"/>
        <v>40156.375</v>
      </c>
      <c r="P13" s="45">
        <f>Q13/(Напряжение!B19*SQRT(3))</f>
        <v>0</v>
      </c>
      <c r="Q13" s="45">
        <f>'[2]Ведомость'!AQ18</f>
        <v>0</v>
      </c>
      <c r="R13" s="45">
        <f>'[2]Ведомость'!AR18</f>
        <v>0</v>
      </c>
      <c r="S13" s="45">
        <f>T13/(Напряжение!B19*SQRT(3))</f>
        <v>0.33700765288211754</v>
      </c>
      <c r="T13" s="45">
        <f>'[2]Ведомость'!AU18</f>
        <v>3.84</v>
      </c>
      <c r="U13" s="45">
        <f>'[2]Ведомость'!AV18</f>
        <v>10.68</v>
      </c>
      <c r="V13" s="45">
        <f>W13/(Напряжение!G19*SQRT(3))</f>
        <v>0.9316993699252156</v>
      </c>
      <c r="W13" s="45">
        <f>'[2]Ведомость'!AY18</f>
        <v>10.68</v>
      </c>
      <c r="X13" s="45">
        <f>'[2]Ведомость'!AZ18</f>
        <v>13.44</v>
      </c>
    </row>
    <row r="14" spans="1:24" s="46" customFormat="1" ht="15">
      <c r="A14" s="42">
        <v>40155.4166666667</v>
      </c>
      <c r="B14" s="45">
        <f>C14/(Напряжение!B20*SQRT(3))</f>
        <v>59.300644380072626</v>
      </c>
      <c r="C14" s="45">
        <f>'[2]Ведомость'!AS19</f>
        <v>678.96</v>
      </c>
      <c r="D14" s="45">
        <f>'[2]Ведомость'!AT19</f>
        <v>352.08000000000004</v>
      </c>
      <c r="E14" s="45">
        <f>F14/(Напряжение!G20*SQRT(3))</f>
        <v>40.45571745392412</v>
      </c>
      <c r="F14" s="45">
        <f>'[2]Ведомость'!AW19</f>
        <v>464.4</v>
      </c>
      <c r="G14" s="45">
        <f>'[2]Ведомость'!AX19</f>
        <v>317.52</v>
      </c>
      <c r="H14" s="45">
        <f>I14/(Напряжение!G20*SQRT(3))</f>
        <v>70.56229788475137</v>
      </c>
      <c r="I14" s="45">
        <f>'[2]Ведомость'!BA19</f>
        <v>810</v>
      </c>
      <c r="J14" s="45">
        <f>'[2]Ведомость'!BB19</f>
        <v>406.79999999999995</v>
      </c>
      <c r="K14" s="45">
        <f>L14/(Напряжение!B20*SQRT(3))</f>
        <v>90.30299610793669</v>
      </c>
      <c r="L14" s="45">
        <f>'[2]Ведомость'!BC19</f>
        <v>1033.92</v>
      </c>
      <c r="M14" s="45">
        <f>'[2]Ведомость'!BD19</f>
        <v>407.04</v>
      </c>
      <c r="O14" s="42">
        <f t="shared" si="0"/>
        <v>40155.4166666667</v>
      </c>
      <c r="P14" s="45">
        <f>Q14/(Напряжение!B20*SQRT(3))</f>
        <v>0</v>
      </c>
      <c r="Q14" s="45">
        <f>'[2]Ведомость'!AQ19</f>
        <v>0</v>
      </c>
      <c r="R14" s="45">
        <f>'[2]Ведомость'!AR19</f>
        <v>0</v>
      </c>
      <c r="S14" s="45">
        <f>T14/(Напряжение!B20*SQRT(3))</f>
        <v>0.18865528434805715</v>
      </c>
      <c r="T14" s="45">
        <f>'[2]Ведомость'!AU19</f>
        <v>2.16</v>
      </c>
      <c r="U14" s="45">
        <f>'[2]Ведомость'!AV19</f>
        <v>6.84</v>
      </c>
      <c r="V14" s="45">
        <f>W14/(Напряжение!G20*SQRT(3))</f>
        <v>0.9512843122240555</v>
      </c>
      <c r="W14" s="45">
        <f>'[2]Ведомость'!AY19</f>
        <v>10.92</v>
      </c>
      <c r="X14" s="45">
        <f>'[2]Ведомость'!AZ19</f>
        <v>13.32</v>
      </c>
    </row>
    <row r="15" spans="1:24" s="46" customFormat="1" ht="15">
      <c r="A15" s="42">
        <v>40154.4583333334</v>
      </c>
      <c r="B15" s="45">
        <f>C15/(Напряжение!B21*SQRT(3))</f>
        <v>60.02410058584128</v>
      </c>
      <c r="C15" s="45">
        <f>'[2]Ведомость'!AS20</f>
        <v>689.04</v>
      </c>
      <c r="D15" s="45">
        <f>'[2]Ведомость'!AT20</f>
        <v>350.64</v>
      </c>
      <c r="E15" s="45">
        <f>F15/(Напряжение!G21*SQRT(3))</f>
        <v>45.37864173379794</v>
      </c>
      <c r="F15" s="45">
        <f>'[2]Ведомость'!AW20</f>
        <v>522</v>
      </c>
      <c r="G15" s="45">
        <f>'[2]Ведомость'!AX20</f>
        <v>500.40000000000003</v>
      </c>
      <c r="H15" s="45">
        <f>I15/(Напряжение!G21*SQRT(3))</f>
        <v>65.84597393649025</v>
      </c>
      <c r="I15" s="45">
        <f>'[2]Ведомость'!BA20</f>
        <v>757.44</v>
      </c>
      <c r="J15" s="45">
        <f>'[2]Ведомость'!BB20</f>
        <v>414.72</v>
      </c>
      <c r="K15" s="45">
        <f>L15/(Напряжение!B21*SQRT(3))</f>
        <v>90.15113957720224</v>
      </c>
      <c r="L15" s="45">
        <f>'[2]Ведомость'!BC20</f>
        <v>1034.88</v>
      </c>
      <c r="M15" s="45">
        <f>'[2]Ведомость'!BD20</f>
        <v>408.96000000000004</v>
      </c>
      <c r="O15" s="42">
        <f t="shared" si="0"/>
        <v>40154.4583333334</v>
      </c>
      <c r="P15" s="45">
        <f>Q15/(Напряжение!B21*SQRT(3))</f>
        <v>0</v>
      </c>
      <c r="Q15" s="45">
        <f>'[2]Ведомость'!AQ20</f>
        <v>0</v>
      </c>
      <c r="R15" s="45">
        <f>'[2]Ведомость'!AR20</f>
        <v>0</v>
      </c>
      <c r="S15" s="45">
        <f>T15/(Напряжение!B21*SQRT(3))</f>
        <v>0.18816332472050562</v>
      </c>
      <c r="T15" s="45">
        <f>'[2]Ведомость'!AU20</f>
        <v>2.16</v>
      </c>
      <c r="U15" s="45">
        <f>'[2]Ведомость'!AV20</f>
        <v>6.720000000000001</v>
      </c>
      <c r="V15" s="45">
        <f>W15/(Напряжение!G21*SQRT(3))</f>
        <v>0.949300321327727</v>
      </c>
      <c r="W15" s="45">
        <f>'[2]Ведомость'!AY20</f>
        <v>10.92</v>
      </c>
      <c r="X15" s="45">
        <f>'[2]Ведомость'!AZ20</f>
        <v>13.2</v>
      </c>
    </row>
    <row r="16" spans="1:24" s="46" customFormat="1" ht="15">
      <c r="A16" s="42">
        <v>40153.5000000001</v>
      </c>
      <c r="B16" s="45">
        <f>C16/(Напряжение!B22*SQRT(3))</f>
        <v>58.777378148261135</v>
      </c>
      <c r="C16" s="45">
        <f>'[2]Ведомость'!AS21</f>
        <v>673.2</v>
      </c>
      <c r="D16" s="45">
        <f>'[2]Ведомость'!AT21</f>
        <v>334.79999999999995</v>
      </c>
      <c r="E16" s="45">
        <f>F16/(Напряжение!G22*SQRT(3))</f>
        <v>82.45715184233977</v>
      </c>
      <c r="F16" s="45">
        <f>'[2]Ведомость'!AW21</f>
        <v>943.9200000000001</v>
      </c>
      <c r="G16" s="45">
        <f>'[2]Ведомость'!AX21</f>
        <v>943.9200000000001</v>
      </c>
      <c r="H16" s="45">
        <f>I16/(Напряжение!G22*SQRT(3))</f>
        <v>63.77692751192412</v>
      </c>
      <c r="I16" s="45">
        <f>'[2]Ведомость'!BA21</f>
        <v>730.08</v>
      </c>
      <c r="J16" s="45">
        <f>'[2]Ведомость'!BB21</f>
        <v>391.68</v>
      </c>
      <c r="K16" s="45">
        <f>L16/(Напряжение!B22*SQRT(3))</f>
        <v>86.58400232036186</v>
      </c>
      <c r="L16" s="45">
        <f>'[2]Ведомость'!BC21</f>
        <v>991.6800000000001</v>
      </c>
      <c r="M16" s="45">
        <f>'[2]Ведомость'!BD21</f>
        <v>404.15999999999997</v>
      </c>
      <c r="O16" s="42">
        <f t="shared" si="0"/>
        <v>40153.5000000001</v>
      </c>
      <c r="P16" s="45">
        <f>Q16/(Напряжение!B22*SQRT(3))</f>
        <v>0</v>
      </c>
      <c r="Q16" s="45">
        <f>'[2]Ведомость'!AQ21</f>
        <v>0</v>
      </c>
      <c r="R16" s="45">
        <f>'[2]Ведомость'!AR21</f>
        <v>0</v>
      </c>
      <c r="S16" s="45">
        <f>T16/(Напряжение!B22*SQRT(3))</f>
        <v>0.17811326711594283</v>
      </c>
      <c r="T16" s="45">
        <f>'[2]Ведомость'!AU21</f>
        <v>2.04</v>
      </c>
      <c r="U16" s="45">
        <f>'[2]Ведомость'!AV21</f>
        <v>6.48</v>
      </c>
      <c r="V16" s="45">
        <f>W16/(Напряжение!G22*SQRT(3))</f>
        <v>0.8910320247392421</v>
      </c>
      <c r="W16" s="45">
        <f>'[2]Ведомость'!AY21</f>
        <v>10.2</v>
      </c>
      <c r="X16" s="45">
        <f>'[2]Ведомость'!AZ21</f>
        <v>13.2</v>
      </c>
    </row>
    <row r="17" spans="1:24" s="46" customFormat="1" ht="15">
      <c r="A17" s="42">
        <v>40152.5416666667</v>
      </c>
      <c r="B17" s="45">
        <f>C17/(Напряжение!B23*SQRT(3))</f>
        <v>56.29393010628192</v>
      </c>
      <c r="C17" s="45">
        <f>'[2]Ведомость'!AS22</f>
        <v>639.36</v>
      </c>
      <c r="D17" s="45">
        <f>'[2]Ведомость'!AT22</f>
        <v>345.6</v>
      </c>
      <c r="E17" s="45">
        <f>F17/(Напряжение!G23*SQRT(3))</f>
        <v>28.26110469518131</v>
      </c>
      <c r="F17" s="45">
        <f>'[2]Ведомость'!AW22</f>
        <v>324</v>
      </c>
      <c r="G17" s="45">
        <f>'[2]Ведомость'!AX22</f>
        <v>324</v>
      </c>
      <c r="H17" s="45">
        <f>I17/(Напряжение!G23*SQRT(3))</f>
        <v>62.36283769403343</v>
      </c>
      <c r="I17" s="45">
        <f>'[2]Ведомость'!BA22</f>
        <v>714.96</v>
      </c>
      <c r="J17" s="45">
        <f>'[2]Ведомость'!BB22</f>
        <v>387.36</v>
      </c>
      <c r="K17" s="45">
        <f>L17/(Напряжение!B23*SQRT(3))</f>
        <v>85.1170985240629</v>
      </c>
      <c r="L17" s="45">
        <f>'[2]Ведомость'!BC22</f>
        <v>966.72</v>
      </c>
      <c r="M17" s="45">
        <f>'[2]Ведомость'!BD22</f>
        <v>395.52</v>
      </c>
      <c r="O17" s="42">
        <f t="shared" si="0"/>
        <v>40152.5416666667</v>
      </c>
      <c r="P17" s="45">
        <f>Q17/(Напряжение!B23*SQRT(3))</f>
        <v>0</v>
      </c>
      <c r="Q17" s="45">
        <f>'[2]Ведомость'!AQ22</f>
        <v>0</v>
      </c>
      <c r="R17" s="45">
        <f>'[2]Ведомость'!AR22</f>
        <v>0</v>
      </c>
      <c r="S17" s="45">
        <f>T17/(Напряжение!B23*SQRT(3))</f>
        <v>0.1901821963050065</v>
      </c>
      <c r="T17" s="45">
        <f>'[2]Ведомость'!AU22</f>
        <v>2.16</v>
      </c>
      <c r="U17" s="45">
        <f>'[2]Ведомость'!AV22</f>
        <v>6.84</v>
      </c>
      <c r="V17" s="45">
        <f>W17/(Напряжение!G23*SQRT(3))</f>
        <v>0.9106355957336202</v>
      </c>
      <c r="W17" s="45">
        <f>'[2]Ведомость'!AY22</f>
        <v>10.440000000000001</v>
      </c>
      <c r="X17" s="45">
        <f>'[2]Ведомость'!AZ22</f>
        <v>13.08</v>
      </c>
    </row>
    <row r="18" spans="1:24" s="46" customFormat="1" ht="15">
      <c r="A18" s="42">
        <v>40151.5833333334</v>
      </c>
      <c r="B18" s="45">
        <f>C18/(Напряжение!B24*SQRT(3))</f>
        <v>54.03880348041927</v>
      </c>
      <c r="C18" s="45">
        <f>'[2]Ведомость'!AS23</f>
        <v>612.72</v>
      </c>
      <c r="D18" s="45">
        <f>'[2]Ведомость'!AT23</f>
        <v>342.72</v>
      </c>
      <c r="E18" s="45">
        <f>F18/(Напряжение!G24*SQRT(3))</f>
        <v>11.868394782162454</v>
      </c>
      <c r="F18" s="45">
        <f>'[2]Ведомость'!AW23</f>
        <v>136.07999999999998</v>
      </c>
      <c r="G18" s="45">
        <f>'[2]Ведомость'!AX23</f>
        <v>161.28</v>
      </c>
      <c r="H18" s="45">
        <f>I18/(Напряжение!G24*SQRT(3))</f>
        <v>72.96864940144326</v>
      </c>
      <c r="I18" s="45">
        <f>'[2]Ведомость'!BA23</f>
        <v>836.6400000000001</v>
      </c>
      <c r="J18" s="45">
        <f>'[2]Ведомость'!BB23</f>
        <v>399.6</v>
      </c>
      <c r="K18" s="45">
        <f>L18/(Напряжение!B24*SQRT(3))</f>
        <v>83.73580359128032</v>
      </c>
      <c r="L18" s="45">
        <f>'[2]Ведомость'!BC23</f>
        <v>949.44</v>
      </c>
      <c r="M18" s="45">
        <f>'[2]Ведомость'!BD23</f>
        <v>387.84</v>
      </c>
      <c r="O18" s="42">
        <f t="shared" si="0"/>
        <v>40151.5833333334</v>
      </c>
      <c r="P18" s="45">
        <f>Q18/(Напряжение!B24*SQRT(3))</f>
        <v>0</v>
      </c>
      <c r="Q18" s="45">
        <f>'[2]Ведомость'!AQ23</f>
        <v>0</v>
      </c>
      <c r="R18" s="45">
        <f>'[2]Ведомость'!AR23</f>
        <v>0</v>
      </c>
      <c r="S18" s="45">
        <f>T18/(Напряжение!B24*SQRT(3))</f>
        <v>0.1905010698487166</v>
      </c>
      <c r="T18" s="45">
        <f>'[2]Ведомость'!AU23</f>
        <v>2.16</v>
      </c>
      <c r="U18" s="45">
        <f>'[2]Ведомость'!AV23</f>
        <v>6.96</v>
      </c>
      <c r="V18" s="45">
        <f>W18/(Напряжение!G24*SQRT(3))</f>
        <v>0.6698212222737189</v>
      </c>
      <c r="W18" s="45">
        <f>'[2]Ведомость'!AY23</f>
        <v>7.68</v>
      </c>
      <c r="X18" s="45">
        <f>'[2]Ведомость'!AZ23</f>
        <v>13.2</v>
      </c>
    </row>
    <row r="19" spans="1:24" s="46" customFormat="1" ht="15">
      <c r="A19" s="42">
        <v>40150.6250000001</v>
      </c>
      <c r="B19" s="45">
        <f>C19/(Напряжение!B25*SQRT(3))</f>
        <v>53.05371941977162</v>
      </c>
      <c r="C19" s="45">
        <f>'[2]Ведомость'!AS24</f>
        <v>608.4000000000001</v>
      </c>
      <c r="D19" s="45">
        <f>'[2]Ведомость'!AT24</f>
        <v>332.64</v>
      </c>
      <c r="E19" s="45">
        <f>F19/(Напряжение!G25*SQRT(3))</f>
        <v>10.734659820618187</v>
      </c>
      <c r="F19" s="45">
        <f>'[2]Ведомость'!AW24</f>
        <v>123.12</v>
      </c>
      <c r="G19" s="45">
        <f>'[2]Ведомость'!AX24</f>
        <v>153.36</v>
      </c>
      <c r="H19" s="45">
        <f>I19/(Напряжение!G25*SQRT(3))</f>
        <v>77.15144397391668</v>
      </c>
      <c r="I19" s="45">
        <f>'[2]Ведомость'!BA24</f>
        <v>884.88</v>
      </c>
      <c r="J19" s="45">
        <f>'[2]Ведомость'!BB24</f>
        <v>389.52</v>
      </c>
      <c r="K19" s="45">
        <f>L19/(Напряжение!B25*SQRT(3))</f>
        <v>86.30908831839768</v>
      </c>
      <c r="L19" s="45">
        <f>'[2]Ведомость'!BC24</f>
        <v>989.76</v>
      </c>
      <c r="M19" s="45">
        <f>'[2]Ведомость'!BD24</f>
        <v>382.08000000000004</v>
      </c>
      <c r="O19" s="42">
        <f t="shared" si="0"/>
        <v>40150.6250000001</v>
      </c>
      <c r="P19" s="45">
        <f>Q19/(Напряжение!B25*SQRT(3))</f>
        <v>0</v>
      </c>
      <c r="Q19" s="45">
        <f>'[2]Ведомость'!AQ24</f>
        <v>0</v>
      </c>
      <c r="R19" s="45">
        <f>'[2]Ведомость'!AR24</f>
        <v>0</v>
      </c>
      <c r="S19" s="45">
        <f>T19/(Напряжение!B25*SQRT(3))</f>
        <v>0.18835640030688147</v>
      </c>
      <c r="T19" s="45">
        <f>'[2]Ведомость'!AU24</f>
        <v>2.16</v>
      </c>
      <c r="U19" s="45">
        <f>'[2]Ведомость'!AV24</f>
        <v>7.08</v>
      </c>
      <c r="V19" s="45">
        <f>W19/(Напряжение!G25*SQRT(3))</f>
        <v>0.6905336726713454</v>
      </c>
      <c r="W19" s="45">
        <f>'[2]Ведомость'!AY24</f>
        <v>7.92</v>
      </c>
      <c r="X19" s="45">
        <f>'[2]Ведомость'!AZ24</f>
        <v>13.2</v>
      </c>
    </row>
    <row r="20" spans="1:24" s="46" customFormat="1" ht="15">
      <c r="A20" s="42">
        <v>40149.6666666667</v>
      </c>
      <c r="B20" s="45">
        <f>C20/(Напряжение!B26*SQRT(3))</f>
        <v>52.284249108743715</v>
      </c>
      <c r="C20" s="45">
        <f>'[2]Ведомость'!AS25</f>
        <v>600.48</v>
      </c>
      <c r="D20" s="45">
        <f>'[2]Ведомость'!AT25</f>
        <v>331.91999999999996</v>
      </c>
      <c r="E20" s="45">
        <f>F20/(Напряжение!G26*SQRT(3))</f>
        <v>12.559934589749162</v>
      </c>
      <c r="F20" s="45">
        <f>'[2]Ведомость'!AW25</f>
        <v>144.72</v>
      </c>
      <c r="G20" s="45">
        <f>'[2]Ведомость'!AX25</f>
        <v>152.64</v>
      </c>
      <c r="H20" s="45">
        <f>I20/(Напряжение!G26*SQRT(3))</f>
        <v>78.23402042968135</v>
      </c>
      <c r="I20" s="45">
        <f>'[2]Ведомость'!BA25</f>
        <v>901.44</v>
      </c>
      <c r="J20" s="45">
        <f>'[2]Ведомость'!BB25</f>
        <v>385.92</v>
      </c>
      <c r="K20" s="45">
        <f>L20/(Напряжение!B26*SQRT(3))</f>
        <v>83.33716444671062</v>
      </c>
      <c r="L20" s="45">
        <f>'[2]Ведомость'!BC25</f>
        <v>957.12</v>
      </c>
      <c r="M20" s="45">
        <f>'[2]Ведомость'!BD25</f>
        <v>384</v>
      </c>
      <c r="O20" s="42">
        <f t="shared" si="0"/>
        <v>40149.6666666667</v>
      </c>
      <c r="P20" s="45">
        <f>Q20/(Напряжение!B26*SQRT(3))</f>
        <v>0</v>
      </c>
      <c r="Q20" s="45">
        <f>'[2]Ведомость'!AQ25</f>
        <v>0</v>
      </c>
      <c r="R20" s="45">
        <f>'[2]Ведомость'!AR25</f>
        <v>0</v>
      </c>
      <c r="S20" s="45">
        <f>T20/(Напряжение!B26*SQRT(3))</f>
        <v>0.19852132954958648</v>
      </c>
      <c r="T20" s="45">
        <f>'[2]Ведомость'!AU25</f>
        <v>2.2800000000000002</v>
      </c>
      <c r="U20" s="45">
        <f>'[2]Ведомость'!AV25</f>
        <v>7.08</v>
      </c>
      <c r="V20" s="45">
        <f>W20/(Напряжение!G26*SQRT(3))</f>
        <v>0.7915049990223351</v>
      </c>
      <c r="W20" s="45">
        <f>'[2]Ведомость'!AY25</f>
        <v>9.12</v>
      </c>
      <c r="X20" s="45">
        <f>'[2]Ведомость'!AZ25</f>
        <v>14.16</v>
      </c>
    </row>
    <row r="21" spans="1:24" s="46" customFormat="1" ht="15">
      <c r="A21" s="42">
        <v>40148.7083333334</v>
      </c>
      <c r="B21" s="45">
        <f>C21/(Напряжение!B27*SQRT(3))</f>
        <v>51.30598922250564</v>
      </c>
      <c r="C21" s="45">
        <f>'[2]Ведомость'!AS26</f>
        <v>589.6800000000001</v>
      </c>
      <c r="D21" s="45">
        <f>'[2]Ведомость'!AT26</f>
        <v>327.6</v>
      </c>
      <c r="E21" s="45">
        <f>F21/(Напряжение!G27*SQRT(3))</f>
        <v>13.207778296417425</v>
      </c>
      <c r="F21" s="45">
        <f>'[2]Ведомость'!AW26</f>
        <v>151.92</v>
      </c>
      <c r="G21" s="45">
        <f>'[2]Ведомость'!AX26</f>
        <v>156.96</v>
      </c>
      <c r="H21" s="45">
        <f>I21/(Напряжение!G27*SQRT(3))</f>
        <v>79.55965030685567</v>
      </c>
      <c r="I21" s="45">
        <f>'[2]Ведомость'!BA26</f>
        <v>915.12</v>
      </c>
      <c r="J21" s="45">
        <f>'[2]Ведомость'!BB26</f>
        <v>390.96000000000004</v>
      </c>
      <c r="K21" s="45">
        <f>L21/(Напряжение!B27*SQRT(3))</f>
        <v>78.6817124096057</v>
      </c>
      <c r="L21" s="45">
        <f>'[2]Ведомость'!BC26</f>
        <v>904.3199999999999</v>
      </c>
      <c r="M21" s="45">
        <f>'[2]Ведомость'!BD26</f>
        <v>381.12</v>
      </c>
      <c r="O21" s="42">
        <f t="shared" si="0"/>
        <v>40148.7083333334</v>
      </c>
      <c r="P21" s="45">
        <f>Q21/(Напряжение!B27*SQRT(3))</f>
        <v>0</v>
      </c>
      <c r="Q21" s="45">
        <f>'[2]Ведомость'!AQ26</f>
        <v>0</v>
      </c>
      <c r="R21" s="45">
        <f>'[2]Ведомость'!AR26</f>
        <v>0</v>
      </c>
      <c r="S21" s="45">
        <f>T21/(Напряжение!B27*SQRT(3))</f>
        <v>0.1879340264560646</v>
      </c>
      <c r="T21" s="45">
        <f>'[2]Ведомость'!AU26</f>
        <v>2.16</v>
      </c>
      <c r="U21" s="45">
        <f>'[2]Ведомость'!AV26</f>
        <v>7.08</v>
      </c>
      <c r="V21" s="45">
        <f>W21/(Напряжение!G27*SQRT(3))</f>
        <v>0.8450474265480342</v>
      </c>
      <c r="W21" s="45">
        <f>'[2]Ведомость'!AY26</f>
        <v>9.719999999999999</v>
      </c>
      <c r="X21" s="45">
        <f>'[2]Ведомость'!AZ26</f>
        <v>14.64</v>
      </c>
    </row>
    <row r="22" spans="1:24" s="46" customFormat="1" ht="15">
      <c r="A22" s="42">
        <v>40147.7500000001</v>
      </c>
      <c r="B22" s="45">
        <f>C22/(Напряжение!B28*SQRT(3))</f>
        <v>51.08605309832821</v>
      </c>
      <c r="C22" s="45">
        <f>'[2]Ведомость'!AS27</f>
        <v>586.8</v>
      </c>
      <c r="D22" s="45">
        <f>'[2]Ведомость'!AT27</f>
        <v>321.84000000000003</v>
      </c>
      <c r="E22" s="45">
        <f>F22/(Напряжение!G28*SQRT(3))</f>
        <v>13.665902654190786</v>
      </c>
      <c r="F22" s="45">
        <f>'[2]Ведомость'!AW27</f>
        <v>157.68</v>
      </c>
      <c r="G22" s="45">
        <f>'[2]Ведомость'!AX27</f>
        <v>156.96</v>
      </c>
      <c r="H22" s="45">
        <f>I22/(Напряжение!G28*SQRT(3))</f>
        <v>86.23870989996193</v>
      </c>
      <c r="I22" s="45">
        <f>'[2]Ведомость'!BA27</f>
        <v>995.04</v>
      </c>
      <c r="J22" s="45">
        <f>'[2]Ведомость'!BB27</f>
        <v>388.08000000000004</v>
      </c>
      <c r="K22" s="45">
        <f>L22/(Напряжение!B28*SQRT(3))</f>
        <v>82.90775406714369</v>
      </c>
      <c r="L22" s="45">
        <f>'[2]Ведомость'!BC27</f>
        <v>952.3199999999999</v>
      </c>
      <c r="M22" s="45">
        <f>'[2]Ведомость'!BD27</f>
        <v>373.44</v>
      </c>
      <c r="O22" s="42">
        <f t="shared" si="0"/>
        <v>40147.7500000001</v>
      </c>
      <c r="P22" s="45">
        <f>Q22/(Напряжение!B28*SQRT(3))</f>
        <v>0</v>
      </c>
      <c r="Q22" s="45">
        <f>'[2]Ведомость'!AQ27</f>
        <v>0</v>
      </c>
      <c r="R22" s="45">
        <f>'[2]Ведомость'!AR27</f>
        <v>0</v>
      </c>
      <c r="S22" s="45">
        <f>T22/(Напряжение!B28*SQRT(3))</f>
        <v>0.19849386684422005</v>
      </c>
      <c r="T22" s="45">
        <f>'[2]Ведомость'!AU27</f>
        <v>2.2800000000000002</v>
      </c>
      <c r="U22" s="45">
        <f>'[2]Ведомость'!AV27</f>
        <v>7.08</v>
      </c>
      <c r="V22" s="45">
        <f>W22/(Напряжение!G28*SQRT(3))</f>
        <v>0.8216181961043166</v>
      </c>
      <c r="W22" s="45">
        <f>'[2]Ведомость'!AY27</f>
        <v>9.48</v>
      </c>
      <c r="X22" s="45">
        <f>'[2]Ведомость'!AZ27</f>
        <v>13.56</v>
      </c>
    </row>
    <row r="23" spans="1:24" s="46" customFormat="1" ht="15">
      <c r="A23" s="42">
        <v>40146.7916666668</v>
      </c>
      <c r="B23" s="45">
        <f>C23/(Напряжение!B29*SQRT(3))</f>
        <v>53.3859413374564</v>
      </c>
      <c r="C23" s="45">
        <f>'[2]Ведомость'!AS28</f>
        <v>614.88</v>
      </c>
      <c r="D23" s="45">
        <f>'[2]Ведомость'!AT28</f>
        <v>322.56</v>
      </c>
      <c r="E23" s="45">
        <f>F23/(Напряжение!G29*SQRT(3))</f>
        <v>14.109155369529896</v>
      </c>
      <c r="F23" s="45">
        <f>'[2]Ведомость'!AW28</f>
        <v>162.72</v>
      </c>
      <c r="G23" s="45">
        <f>'[2]Ведомость'!AX28</f>
        <v>159.84</v>
      </c>
      <c r="H23" s="45">
        <f>I23/(Напряжение!G29*SQRT(3))</f>
        <v>91.39736044686623</v>
      </c>
      <c r="I23" s="45">
        <f>'[2]Ведомость'!BA28</f>
        <v>1054.08</v>
      </c>
      <c r="J23" s="45">
        <f>'[2]Ведомость'!BB28</f>
        <v>388.8</v>
      </c>
      <c r="K23" s="45">
        <f>L23/(Напряжение!B29*SQRT(3))</f>
        <v>86.60108204467949</v>
      </c>
      <c r="L23" s="45">
        <f>'[2]Ведомость'!BC28</f>
        <v>997.44</v>
      </c>
      <c r="M23" s="45">
        <f>'[2]Ведомость'!BD28</f>
        <v>377.28</v>
      </c>
      <c r="O23" s="42">
        <f t="shared" si="0"/>
        <v>40146.7916666668</v>
      </c>
      <c r="P23" s="45">
        <f>Q23/(Напряжение!B29*SQRT(3))</f>
        <v>0</v>
      </c>
      <c r="Q23" s="45">
        <f>'[2]Ведомость'!AQ28</f>
        <v>0</v>
      </c>
      <c r="R23" s="45">
        <f>'[2]Ведомость'!AR28</f>
        <v>0</v>
      </c>
      <c r="S23" s="45">
        <f>T23/(Напряжение!B29*SQRT(3))</f>
        <v>0.30214525737436293</v>
      </c>
      <c r="T23" s="45">
        <f>'[2]Ведомость'!AU28</f>
        <v>3.4799999999999995</v>
      </c>
      <c r="U23" s="45">
        <f>'[2]Ведомость'!AV28</f>
        <v>8.28</v>
      </c>
      <c r="V23" s="45">
        <f>W23/(Напряжение!G29*SQRT(3))</f>
        <v>0.8532085105467931</v>
      </c>
      <c r="W23" s="45">
        <f>'[2]Ведомость'!AY28</f>
        <v>9.84</v>
      </c>
      <c r="X23" s="45">
        <f>'[2]Ведомость'!AZ28</f>
        <v>13.440000000000001</v>
      </c>
    </row>
    <row r="24" spans="1:24" s="46" customFormat="1" ht="15">
      <c r="A24" s="42">
        <v>40145.8333333334</v>
      </c>
      <c r="B24" s="45">
        <f>C24/(Напряжение!B30*SQRT(3))</f>
        <v>50.64552436872426</v>
      </c>
      <c r="C24" s="45">
        <f>'[2]Ведомость'!AS29</f>
        <v>582.48</v>
      </c>
      <c r="D24" s="45">
        <f>'[2]Ведомость'!AT29</f>
        <v>327.6</v>
      </c>
      <c r="E24" s="45">
        <f>F24/(Напряжение!G30*SQRT(3))</f>
        <v>13.754916905192328</v>
      </c>
      <c r="F24" s="45">
        <f>'[2]Ведомость'!AW29</f>
        <v>158.4</v>
      </c>
      <c r="G24" s="45">
        <f>'[2]Ведомость'!AX29</f>
        <v>169.92</v>
      </c>
      <c r="H24" s="45">
        <f>I24/(Напряжение!G30*SQRT(3))</f>
        <v>89.53200458288823</v>
      </c>
      <c r="I24" s="45">
        <f>'[2]Ведомость'!BA29</f>
        <v>1031.04</v>
      </c>
      <c r="J24" s="45">
        <f>'[2]Ведомость'!BB29</f>
        <v>388.08000000000004</v>
      </c>
      <c r="K24" s="45">
        <f>L24/(Напряжение!B30*SQRT(3))</f>
        <v>84.13792923555674</v>
      </c>
      <c r="L24" s="45">
        <f>'[2]Ведомость'!BC29</f>
        <v>967.6800000000001</v>
      </c>
      <c r="M24" s="45">
        <f>'[2]Ведомость'!BD29</f>
        <v>380.15999999999997</v>
      </c>
      <c r="O24" s="42">
        <f t="shared" si="0"/>
        <v>40145.8333333334</v>
      </c>
      <c r="P24" s="45">
        <f>Q24/(Напряжение!B30*SQRT(3))</f>
        <v>0</v>
      </c>
      <c r="Q24" s="45">
        <f>'[2]Ведомость'!AQ29</f>
        <v>0</v>
      </c>
      <c r="R24" s="45">
        <f>'[2]Ведомость'!AR29</f>
        <v>0.24</v>
      </c>
      <c r="S24" s="45">
        <f>T24/(Напряжение!B30*SQRT(3))</f>
        <v>0.6364600301796827</v>
      </c>
      <c r="T24" s="45">
        <f>'[2]Ведомость'!AU29</f>
        <v>7.32</v>
      </c>
      <c r="U24" s="45">
        <f>'[2]Ведомость'!AV29</f>
        <v>11.16</v>
      </c>
      <c r="V24" s="45">
        <f>W24/(Напряжение!G30*SQRT(3))</f>
        <v>0.8648925023719419</v>
      </c>
      <c r="W24" s="45">
        <f>'[2]Ведомость'!AY29</f>
        <v>9.96</v>
      </c>
      <c r="X24" s="45">
        <f>'[2]Ведомость'!AZ29</f>
        <v>12.96</v>
      </c>
    </row>
    <row r="25" spans="1:24" s="46" customFormat="1" ht="15">
      <c r="A25" s="42">
        <v>40144.8750000001</v>
      </c>
      <c r="B25" s="45">
        <f>C25/(Напряжение!B31*SQRT(3))</f>
        <v>40.945805676639274</v>
      </c>
      <c r="C25" s="45">
        <f>'[2]Ведомость'!AS30</f>
        <v>470.88</v>
      </c>
      <c r="D25" s="45">
        <f>'[2]Ведомость'!AT30</f>
        <v>334.08</v>
      </c>
      <c r="E25" s="45">
        <f>F25/(Напряжение!G31*SQRT(3))</f>
        <v>11.503182347408092</v>
      </c>
      <c r="F25" s="45">
        <f>'[2]Ведомость'!AW30</f>
        <v>132.48</v>
      </c>
      <c r="G25" s="45">
        <f>'[2]Ведомость'!AX30</f>
        <v>162</v>
      </c>
      <c r="H25" s="45">
        <f>I25/(Напряжение!G31*SQRT(3))</f>
        <v>67.08105792809177</v>
      </c>
      <c r="I25" s="45">
        <f>'[2]Ведомость'!BA30</f>
        <v>772.56</v>
      </c>
      <c r="J25" s="45">
        <f>'[2]Ведомость'!BB30</f>
        <v>403.2</v>
      </c>
      <c r="K25" s="45">
        <f>L25/(Напряжение!B31*SQRT(3))</f>
        <v>67.95083755511594</v>
      </c>
      <c r="L25" s="45">
        <f>'[2]Ведомость'!BC30</f>
        <v>781.44</v>
      </c>
      <c r="M25" s="45">
        <f>'[2]Ведомость'!BD30</f>
        <v>381.12</v>
      </c>
      <c r="O25" s="42">
        <f t="shared" si="0"/>
        <v>40144.8750000001</v>
      </c>
      <c r="P25" s="45">
        <f>Q25/(Напряжение!B31*SQRT(3))</f>
        <v>0</v>
      </c>
      <c r="Q25" s="45">
        <f>'[2]Ведомость'!AQ30</f>
        <v>0</v>
      </c>
      <c r="R25" s="45">
        <f>'[2]Ведомость'!AR30</f>
        <v>0</v>
      </c>
      <c r="S25" s="45">
        <f>T25/(Напряжение!B31*SQRT(3))</f>
        <v>0.6156479446793367</v>
      </c>
      <c r="T25" s="45">
        <f>'[2]Ведомость'!AU30</f>
        <v>7.08</v>
      </c>
      <c r="U25" s="45">
        <f>'[2]Ведомость'!AV30</f>
        <v>11.399999999999999</v>
      </c>
      <c r="V25" s="45">
        <f>W25/(Напряжение!G31*SQRT(3))</f>
        <v>0.7397879951684553</v>
      </c>
      <c r="W25" s="45">
        <f>'[2]Ведомость'!AY30</f>
        <v>8.52</v>
      </c>
      <c r="X25" s="45">
        <f>'[2]Ведомость'!AZ30</f>
        <v>13.44</v>
      </c>
    </row>
    <row r="26" spans="1:24" s="46" customFormat="1" ht="15">
      <c r="A26" s="42">
        <v>40143.9166666668</v>
      </c>
      <c r="B26" s="45">
        <f>C26/(Напряжение!B32*SQRT(3))</f>
        <v>31.699077331670658</v>
      </c>
      <c r="C26" s="45">
        <f>'[2]Ведомость'!AS31</f>
        <v>364.32000000000005</v>
      </c>
      <c r="D26" s="45">
        <f>'[2]Ведомость'!AT31</f>
        <v>332.64</v>
      </c>
      <c r="E26" s="45">
        <f>F26/(Напряжение!G32*SQRT(3))</f>
        <v>9.629303931071275</v>
      </c>
      <c r="F26" s="45">
        <f>'[2]Ведомость'!AW31</f>
        <v>110.88</v>
      </c>
      <c r="G26" s="45">
        <f>'[2]Ведомость'!AX31</f>
        <v>149.76</v>
      </c>
      <c r="H26" s="45">
        <f>I26/(Напряжение!G32*SQRT(3))</f>
        <v>47.14607249368664</v>
      </c>
      <c r="I26" s="45">
        <f>'[2]Ведомость'!BA31</f>
        <v>542.88</v>
      </c>
      <c r="J26" s="45">
        <f>'[2]Ведомость'!BB31</f>
        <v>407.52</v>
      </c>
      <c r="K26" s="45">
        <f>L26/(Напряжение!B32*SQRT(3))</f>
        <v>54.71118748944473</v>
      </c>
      <c r="L26" s="45">
        <f>'[2]Ведомость'!BC31</f>
        <v>628.8</v>
      </c>
      <c r="M26" s="45">
        <f>'[2]Ведомость'!BD31</f>
        <v>378.24</v>
      </c>
      <c r="O26" s="42">
        <f t="shared" si="0"/>
        <v>40143.9166666668</v>
      </c>
      <c r="P26" s="45">
        <f>Q26/(Напряжение!B32*SQRT(3))</f>
        <v>0</v>
      </c>
      <c r="Q26" s="45">
        <f>'[2]Ведомость'!AQ31</f>
        <v>0</v>
      </c>
      <c r="R26" s="45">
        <f>'[2]Ведомость'!AR31</f>
        <v>0</v>
      </c>
      <c r="S26" s="45">
        <f>T26/(Напряжение!B32*SQRT(3))</f>
        <v>0.6055818462572127</v>
      </c>
      <c r="T26" s="45">
        <f>'[2]Ведомость'!AU31</f>
        <v>6.96</v>
      </c>
      <c r="U26" s="45">
        <f>'[2]Ведомость'!AV31</f>
        <v>11.399999999999999</v>
      </c>
      <c r="V26" s="45">
        <f>W26/(Напряжение!G32*SQRT(3))</f>
        <v>0.7294927220508542</v>
      </c>
      <c r="W26" s="45">
        <f>'[2]Ведомость'!AY31</f>
        <v>8.4</v>
      </c>
      <c r="X26" s="45">
        <f>'[2]Ведомость'!AZ31</f>
        <v>13.559999999999999</v>
      </c>
    </row>
    <row r="27" spans="1:24" s="46" customFormat="1" ht="15">
      <c r="A27" s="42">
        <v>40142.9583333334</v>
      </c>
      <c r="B27" s="45">
        <f>C27/(Напряжение!B33*SQRT(3))</f>
        <v>27.455842202039346</v>
      </c>
      <c r="C27" s="45">
        <f>'[2]Ведомость'!AS32</f>
        <v>315.36</v>
      </c>
      <c r="D27" s="45">
        <f>'[2]Ведомость'!AT32</f>
        <v>319.68</v>
      </c>
      <c r="E27" s="45">
        <f>F27/(Напряжение!G33*SQRT(3))</f>
        <v>9.19317391202383</v>
      </c>
      <c r="F27" s="45">
        <f>'[2]Ведомость'!AW32</f>
        <v>105.84</v>
      </c>
      <c r="G27" s="45">
        <f>'[2]Ведомость'!AX32</f>
        <v>146.16</v>
      </c>
      <c r="H27" s="45">
        <f>I27/(Напряжение!G33*SQRT(3))</f>
        <v>38.39869919716076</v>
      </c>
      <c r="I27" s="45">
        <f>'[2]Ведомость'!BA32</f>
        <v>442.08000000000004</v>
      </c>
      <c r="J27" s="45">
        <f>'[2]Ведомость'!BB32</f>
        <v>398.88</v>
      </c>
      <c r="K27" s="45">
        <f>L27/(Напряжение!B33*SQRT(3))</f>
        <v>47.38953585557475</v>
      </c>
      <c r="L27" s="45">
        <f>'[2]Ведомость'!BC32</f>
        <v>544.3199999999999</v>
      </c>
      <c r="M27" s="45">
        <f>'[2]Ведомость'!BD32</f>
        <v>365.76</v>
      </c>
      <c r="O27" s="42">
        <f t="shared" si="0"/>
        <v>40142.9583333334</v>
      </c>
      <c r="P27" s="45">
        <f>Q27/(Напряжение!B33*SQRT(3))</f>
        <v>0</v>
      </c>
      <c r="Q27" s="45">
        <f>'[2]Ведомость'!AQ32</f>
        <v>0</v>
      </c>
      <c r="R27" s="45">
        <f>'[2]Ведомость'!AR32</f>
        <v>0</v>
      </c>
      <c r="S27" s="45">
        <f>T27/(Напряжение!B33*SQRT(3))</f>
        <v>0.6059508552961499</v>
      </c>
      <c r="T27" s="45">
        <f>'[2]Ведомость'!AU32</f>
        <v>6.96</v>
      </c>
      <c r="U27" s="45">
        <f>'[2]Ведомость'!AV32</f>
        <v>11.16</v>
      </c>
      <c r="V27" s="45">
        <f>W27/(Напряжение!G33*SQRT(3))</f>
        <v>0.7296169771447484</v>
      </c>
      <c r="W27" s="45">
        <f>'[2]Ведомость'!AY32</f>
        <v>8.4</v>
      </c>
      <c r="X27" s="45">
        <f>'[2]Ведомость'!AZ32</f>
        <v>13.08</v>
      </c>
    </row>
    <row r="28" spans="1:24" s="46" customFormat="1" ht="15">
      <c r="A28" s="42">
        <v>40142.0000000001</v>
      </c>
      <c r="B28" s="45">
        <f>C28/(Напряжение!B34*SQRT(3))</f>
        <v>25.779069402774436</v>
      </c>
      <c r="C28" s="45">
        <f>'[2]Ведомость'!AS33</f>
        <v>295.91999999999996</v>
      </c>
      <c r="D28" s="45">
        <f>'[2]Ведомость'!AT33</f>
        <v>318.24</v>
      </c>
      <c r="E28" s="45">
        <f>F28/(Напряжение!G34*SQRT(3))</f>
        <v>9.507486320174506</v>
      </c>
      <c r="F28" s="45">
        <f>'[2]Ведомость'!AW33</f>
        <v>109.44</v>
      </c>
      <c r="G28" s="45">
        <f>'[2]Ведомость'!AX33</f>
        <v>146.88</v>
      </c>
      <c r="H28" s="45">
        <f>I28/(Напряжение!G34*SQRT(3))</f>
        <v>35.09013043169669</v>
      </c>
      <c r="I28" s="45">
        <f>'[2]Ведомость'!BA33</f>
        <v>403.91999999999996</v>
      </c>
      <c r="J28" s="45">
        <f>'[2]Ведомость'!BB33</f>
        <v>396</v>
      </c>
      <c r="K28" s="45">
        <f>L28/(Напряжение!B34*SQRT(3))</f>
        <v>44.575000784034955</v>
      </c>
      <c r="L28" s="45">
        <f>'[2]Ведомость'!BC33</f>
        <v>511.67999999999995</v>
      </c>
      <c r="M28" s="45">
        <f>'[2]Ведомость'!BD33</f>
        <v>360.96000000000004</v>
      </c>
      <c r="O28" s="42">
        <f t="shared" si="0"/>
        <v>40142.0000000001</v>
      </c>
      <c r="P28" s="45">
        <f>Q28/(Напряжение!B34*SQRT(3))</f>
        <v>0</v>
      </c>
      <c r="Q28" s="45">
        <f>'[2]Ведомость'!AQ33</f>
        <v>0</v>
      </c>
      <c r="R28" s="45">
        <f>'[2]Ведомость'!AR33</f>
        <v>0</v>
      </c>
      <c r="S28" s="45">
        <f>T28/(Напряжение!B34*SQRT(3))</f>
        <v>0.6063203671374361</v>
      </c>
      <c r="T28" s="45">
        <f>'[2]Ведомость'!AU33</f>
        <v>6.96</v>
      </c>
      <c r="U28" s="45">
        <f>'[2]Ведомость'!AV33</f>
        <v>11.16</v>
      </c>
      <c r="V28" s="45">
        <f>W28/(Напряжение!G34*SQRT(3))</f>
        <v>0.7505910252769348</v>
      </c>
      <c r="W28" s="45">
        <f>'[2]Ведомость'!AY33</f>
        <v>8.64</v>
      </c>
      <c r="X28" s="45">
        <f>'[2]Ведомость'!AZ33</f>
        <v>13.32</v>
      </c>
    </row>
    <row r="34" spans="1:28" ht="15">
      <c r="A34" s="16" t="s">
        <v>44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9">
        <f>M1</f>
        <v>41808</v>
      </c>
      <c r="N34" s="56"/>
      <c r="O34" s="16" t="s">
        <v>44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9">
        <f>AA1</f>
        <v>41808</v>
      </c>
      <c r="AB34" s="56"/>
    </row>
    <row r="35" spans="1:28" ht="15">
      <c r="A35" s="16" t="s">
        <v>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 t="s">
        <v>4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4" ht="15">
      <c r="A36" s="68"/>
      <c r="B36" s="94" t="str">
        <f>'[2]Ведомость'!$O$7</f>
        <v>ГПП Яч. 1008 (тп19)</v>
      </c>
      <c r="C36" s="85"/>
      <c r="D36" s="81"/>
      <c r="E36" s="95" t="str">
        <f>'[2]Ведомость'!$Q$7</f>
        <v>ГПП Яч. 1009 (тп18)</v>
      </c>
      <c r="F36" s="82"/>
      <c r="G36" s="82"/>
      <c r="H36" s="95" t="str">
        <f>'[2]Ведомость'!$U$7</f>
        <v>ГПП Яч. 1017 (тп16)</v>
      </c>
      <c r="I36" s="82"/>
      <c r="J36" s="82"/>
      <c r="K36" s="95" t="str">
        <f>'[2]Ведомость'!$W$7</f>
        <v>ГПП Яч. 1018 (тп15)</v>
      </c>
      <c r="L36" s="82"/>
      <c r="M36" s="82"/>
      <c r="O36" s="68"/>
      <c r="P36" s="94" t="str">
        <f>'[2]Ведомость'!$S$7</f>
        <v>ГПП Яч. 1014 (тп17)</v>
      </c>
      <c r="Q36" s="85"/>
      <c r="R36" s="81"/>
      <c r="S36" s="88" t="str">
        <f>'[2]Ведомость'!$AG$7</f>
        <v>ГПП Яч. 1026 (тп8)</v>
      </c>
      <c r="T36" s="85"/>
      <c r="U36" s="81"/>
      <c r="V36" s="88" t="str">
        <f>'[2]Ведомость'!$BG$7</f>
        <v>ГПП яч. ЯКНО-3 (тп7)</v>
      </c>
      <c r="W36" s="96"/>
      <c r="X36" s="97"/>
    </row>
    <row r="37" spans="1:24" ht="15">
      <c r="A37" s="41" t="s">
        <v>0</v>
      </c>
      <c r="B37" s="8" t="s">
        <v>1</v>
      </c>
      <c r="C37" s="8" t="s">
        <v>2</v>
      </c>
      <c r="D37" s="8" t="s">
        <v>3</v>
      </c>
      <c r="E37" s="8" t="s">
        <v>1</v>
      </c>
      <c r="F37" s="8" t="s">
        <v>2</v>
      </c>
      <c r="G37" s="8" t="s">
        <v>3</v>
      </c>
      <c r="H37" s="8" t="s">
        <v>1</v>
      </c>
      <c r="I37" s="8" t="s">
        <v>2</v>
      </c>
      <c r="J37" s="4" t="s">
        <v>3</v>
      </c>
      <c r="K37" s="8" t="s">
        <v>1</v>
      </c>
      <c r="L37" s="8" t="s">
        <v>2</v>
      </c>
      <c r="M37" s="4" t="s">
        <v>3</v>
      </c>
      <c r="N37" s="3"/>
      <c r="O37" s="41" t="s">
        <v>0</v>
      </c>
      <c r="P37" s="8" t="s">
        <v>1</v>
      </c>
      <c r="Q37" s="8" t="s">
        <v>2</v>
      </c>
      <c r="R37" s="8" t="s">
        <v>3</v>
      </c>
      <c r="S37" s="75" t="s">
        <v>1</v>
      </c>
      <c r="T37" s="75" t="s">
        <v>2</v>
      </c>
      <c r="U37" s="75" t="s">
        <v>3</v>
      </c>
      <c r="V37" s="8" t="s">
        <v>1</v>
      </c>
      <c r="W37" s="8" t="s">
        <v>2</v>
      </c>
      <c r="X37" s="8" t="s">
        <v>3</v>
      </c>
    </row>
    <row r="38" spans="1:24" s="46" customFormat="1" ht="15">
      <c r="A38" s="42">
        <f aca="true" t="shared" si="1" ref="A38:A61">A5</f>
        <v>40164.041666666664</v>
      </c>
      <c r="B38" s="45">
        <f>C38/(Напряжение!C11*SQRT(3))</f>
        <v>0</v>
      </c>
      <c r="C38" s="45">
        <f>'[2]Ведомость'!O10</f>
        <v>0</v>
      </c>
      <c r="D38" s="45">
        <f>'[2]Ведомость'!P10</f>
        <v>0</v>
      </c>
      <c r="E38" s="45">
        <f>F38/(Напряжение!C11*SQRT(3))</f>
        <v>12.996799102086914</v>
      </c>
      <c r="F38" s="45">
        <f>'[2]Ведомость'!Q10</f>
        <v>238.4</v>
      </c>
      <c r="G38" s="45">
        <f>'[2]Ведомость'!R10</f>
        <v>111.80000000000001</v>
      </c>
      <c r="H38" s="45">
        <f>I38/(Напряжение!C11*SQRT(3))</f>
        <v>4.895606373185423</v>
      </c>
      <c r="I38" s="45">
        <f>'[2]Ведомость'!U10</f>
        <v>89.8</v>
      </c>
      <c r="J38" s="45">
        <f>'[2]Ведомость'!V10</f>
        <v>50</v>
      </c>
      <c r="K38" s="45">
        <f>L38/(Напряжение!C11*SQRT(3))</f>
        <v>9.943859715690659</v>
      </c>
      <c r="L38" s="45">
        <f>'[2]Ведомость'!W10</f>
        <v>182.4</v>
      </c>
      <c r="M38" s="45">
        <f>'[2]Ведомость'!X10</f>
        <v>147.2</v>
      </c>
      <c r="O38" s="42">
        <f>A38</f>
        <v>40164.041666666664</v>
      </c>
      <c r="P38" s="45">
        <f>Q38/(Напряжение!C11*SQRT(3))</f>
        <v>9.48591880773122</v>
      </c>
      <c r="Q38" s="45">
        <f>'[2]Ведомость'!S10</f>
        <v>174</v>
      </c>
      <c r="R38" s="45">
        <f>'[2]Ведомость'!T10</f>
        <v>135.60000000000002</v>
      </c>
      <c r="S38" s="45">
        <f>I71/(Напряжение!E11*SQRT(3))</f>
        <v>38.02064521034922</v>
      </c>
      <c r="T38" s="45">
        <f>'[2]Ведомость'!AG10</f>
        <v>166</v>
      </c>
      <c r="U38" s="45">
        <f>'[2]Ведомость'!AH10</f>
        <v>116.8</v>
      </c>
      <c r="V38" s="45">
        <f>W38/(Напряжение!I11*SQRT(3))</f>
        <v>0.28417091687834045</v>
      </c>
      <c r="W38" s="45">
        <f>'[2]Ведомость'!BG10</f>
        <v>3.24</v>
      </c>
      <c r="X38" s="45">
        <f>'[2]Ведомость'!BH10</f>
        <v>19.08</v>
      </c>
    </row>
    <row r="39" spans="1:24" s="46" customFormat="1" ht="15">
      <c r="A39" s="42">
        <f t="shared" si="1"/>
        <v>40163.083333333336</v>
      </c>
      <c r="B39" s="45">
        <f>C39/(Напряжение!C12*SQRT(3))</f>
        <v>0</v>
      </c>
      <c r="C39" s="45">
        <f>'[2]Ведомость'!O11</f>
        <v>0</v>
      </c>
      <c r="D39" s="45">
        <f>'[2]Ведомость'!P11</f>
        <v>0</v>
      </c>
      <c r="E39" s="45">
        <f>F39/(Напряжение!C12*SQRT(3))</f>
        <v>11.730973404130639</v>
      </c>
      <c r="F39" s="45">
        <f>'[2]Ведомость'!Q11</f>
        <v>218.2</v>
      </c>
      <c r="G39" s="45">
        <f>'[2]Ведомость'!R11</f>
        <v>92</v>
      </c>
      <c r="H39" s="45">
        <f>I39/(Напряжение!C12*SQRT(3))</f>
        <v>3.15048140000942</v>
      </c>
      <c r="I39" s="45">
        <f>'[2]Ведомость'!U11</f>
        <v>58.599999999999994</v>
      </c>
      <c r="J39" s="45">
        <f>'[2]Ведомость'!V11</f>
        <v>28.4</v>
      </c>
      <c r="K39" s="45">
        <f>L39/(Напряжение!C12*SQRT(3))</f>
        <v>10.752496245765938</v>
      </c>
      <c r="L39" s="45">
        <f>'[2]Ведомость'!W11</f>
        <v>200</v>
      </c>
      <c r="M39" s="45">
        <f>'[2]Ведомость'!X11</f>
        <v>145.6</v>
      </c>
      <c r="O39" s="42">
        <f aca="true" t="shared" si="2" ref="O39:O61">A39</f>
        <v>40163.083333333336</v>
      </c>
      <c r="P39" s="45">
        <f>Q39/(Напряжение!C12*SQRT(3))</f>
        <v>9.505206681257091</v>
      </c>
      <c r="Q39" s="45">
        <f>'[2]Ведомость'!S11</f>
        <v>176.8</v>
      </c>
      <c r="R39" s="45">
        <f>'[2]Ведомость'!T11</f>
        <v>140.8</v>
      </c>
      <c r="S39" s="45">
        <f>I72/(Напряжение!E12*SQRT(3))</f>
        <v>40.27390397718807</v>
      </c>
      <c r="T39" s="45">
        <f>'[2]Ведомость'!AG11</f>
        <v>166</v>
      </c>
      <c r="U39" s="45">
        <f>'[2]Ведомость'!AH11</f>
        <v>118</v>
      </c>
      <c r="V39" s="45">
        <f>W39/(Напряжение!I12*SQRT(3))</f>
        <v>0.31474380641017735</v>
      </c>
      <c r="W39" s="45">
        <f>'[2]Ведомость'!BG11</f>
        <v>3.6</v>
      </c>
      <c r="X39" s="45">
        <f>'[2]Ведомость'!BH11</f>
        <v>19.8</v>
      </c>
    </row>
    <row r="40" spans="1:24" s="46" customFormat="1" ht="15">
      <c r="A40" s="42">
        <f t="shared" si="1"/>
        <v>40162.125</v>
      </c>
      <c r="B40" s="45">
        <f>C40/(Напряжение!C13*SQRT(3))</f>
        <v>0</v>
      </c>
      <c r="C40" s="45">
        <f>'[2]Ведомость'!O12</f>
        <v>0</v>
      </c>
      <c r="D40" s="45">
        <f>'[2]Ведомость'!P12</f>
        <v>0</v>
      </c>
      <c r="E40" s="45">
        <f>F40/(Напряжение!C13*SQRT(3))</f>
        <v>12.739034730359256</v>
      </c>
      <c r="F40" s="45">
        <f>'[2]Ведомость'!Q12</f>
        <v>236.4</v>
      </c>
      <c r="G40" s="45">
        <f>'[2]Ведомость'!R12</f>
        <v>96</v>
      </c>
      <c r="H40" s="45">
        <f>I40/(Напряжение!C13*SQRT(3))</f>
        <v>3.319477746997167</v>
      </c>
      <c r="I40" s="45">
        <f>'[2]Ведомость'!U12</f>
        <v>61.6</v>
      </c>
      <c r="J40" s="45">
        <f>'[2]Ведомость'!V12</f>
        <v>29.4</v>
      </c>
      <c r="K40" s="45">
        <f>L40/(Напряжение!C13*SQRT(3))</f>
        <v>13.105470585547254</v>
      </c>
      <c r="L40" s="45">
        <f>'[2]Ведомость'!W12</f>
        <v>243.2</v>
      </c>
      <c r="M40" s="45">
        <f>'[2]Ведомость'!X12</f>
        <v>139.2</v>
      </c>
      <c r="O40" s="42">
        <f t="shared" si="2"/>
        <v>40162.125</v>
      </c>
      <c r="P40" s="45">
        <f>Q40/(Напряжение!C13*SQRT(3))</f>
        <v>18.515788212146536</v>
      </c>
      <c r="Q40" s="45">
        <f>'[2]Ведомость'!S12</f>
        <v>343.6</v>
      </c>
      <c r="R40" s="45">
        <f>'[2]Ведомость'!T12</f>
        <v>287.2</v>
      </c>
      <c r="S40" s="45">
        <f>I73/(Напряжение!E13*SQRT(3))</f>
        <v>44.922009080722106</v>
      </c>
      <c r="T40" s="45">
        <f>'[2]Ведомость'!AG12</f>
        <v>172.8</v>
      </c>
      <c r="U40" s="45">
        <f>'[2]Ведомость'!AH12</f>
        <v>128.8</v>
      </c>
      <c r="V40" s="45">
        <f>W40/(Напряжение!I13*SQRT(3))</f>
        <v>0.3147586666613042</v>
      </c>
      <c r="W40" s="45">
        <f>'[2]Ведомость'!BG12</f>
        <v>3.6</v>
      </c>
      <c r="X40" s="45">
        <f>'[2]Ведомость'!BH12</f>
        <v>19.8</v>
      </c>
    </row>
    <row r="41" spans="1:24" s="46" customFormat="1" ht="15" customHeight="1">
      <c r="A41" s="42">
        <f t="shared" si="1"/>
        <v>40161.1666666667</v>
      </c>
      <c r="B41" s="45">
        <f>C41/(Напряжение!C14*SQRT(3))</f>
        <v>0</v>
      </c>
      <c r="C41" s="45">
        <f>'[2]Ведомость'!O13</f>
        <v>0</v>
      </c>
      <c r="D41" s="45">
        <f>'[2]Ведомость'!P13</f>
        <v>0</v>
      </c>
      <c r="E41" s="45">
        <f>F41/(Напряжение!C14*SQRT(3))</f>
        <v>12.296202280811054</v>
      </c>
      <c r="F41" s="45">
        <f>'[2]Ведомость'!Q13</f>
        <v>228.60000000000002</v>
      </c>
      <c r="G41" s="45">
        <f>'[2]Ведомость'!R13</f>
        <v>141</v>
      </c>
      <c r="H41" s="45">
        <f>I41/(Напряжение!C14*SQRT(3))</f>
        <v>3.367201499469693</v>
      </c>
      <c r="I41" s="45">
        <f>'[2]Ведомость'!U13</f>
        <v>62.599999999999994</v>
      </c>
      <c r="J41" s="45">
        <f>'[2]Ведомость'!V13</f>
        <v>23.200000000000003</v>
      </c>
      <c r="K41" s="45">
        <f>L41/(Напряжение!C14*SQRT(3))</f>
        <v>16.610093019748263</v>
      </c>
      <c r="L41" s="45">
        <f>'[2]Ведомость'!W13</f>
        <v>308.8</v>
      </c>
      <c r="M41" s="45">
        <f>'[2]Ведомость'!X13</f>
        <v>144</v>
      </c>
      <c r="O41" s="42">
        <f t="shared" si="2"/>
        <v>40161.1666666667</v>
      </c>
      <c r="P41" s="45">
        <f>Q41/(Напряжение!C14*SQRT(3))</f>
        <v>17.814970233616016</v>
      </c>
      <c r="Q41" s="45">
        <f>'[2]Ведомость'!S13</f>
        <v>331.20000000000005</v>
      </c>
      <c r="R41" s="45">
        <f>'[2]Ведомость'!T13</f>
        <v>277.6</v>
      </c>
      <c r="S41" s="45">
        <f>I74/(Напряжение!E14*SQRT(3))</f>
        <v>44.71603754973903</v>
      </c>
      <c r="T41" s="45">
        <f>'[2]Ведомость'!AG13</f>
        <v>173.2</v>
      </c>
      <c r="U41" s="45">
        <f>'[2]Ведомость'!AH13</f>
        <v>128</v>
      </c>
      <c r="V41" s="45">
        <f>W41/(Напряжение!I14*SQRT(3))</f>
        <v>0.3141657603129929</v>
      </c>
      <c r="W41" s="45">
        <f>'[2]Ведомость'!BG13</f>
        <v>3.6</v>
      </c>
      <c r="X41" s="45">
        <f>'[2]Ведомость'!BH13</f>
        <v>19.44</v>
      </c>
    </row>
    <row r="42" spans="1:24" s="46" customFormat="1" ht="15">
      <c r="A42" s="42">
        <f t="shared" si="1"/>
        <v>40160.2083333334</v>
      </c>
      <c r="B42" s="45">
        <f>C42/(Напряжение!C15*SQRT(3))</f>
        <v>0</v>
      </c>
      <c r="C42" s="45">
        <f>'[2]Ведомость'!O14</f>
        <v>0</v>
      </c>
      <c r="D42" s="45">
        <f>'[2]Ведомость'!P14</f>
        <v>0</v>
      </c>
      <c r="E42" s="45">
        <f>F42/(Напряжение!C15*SQRT(3))</f>
        <v>6.249488782627159</v>
      </c>
      <c r="F42" s="45">
        <f>'[2]Ведомость'!Q14</f>
        <v>115.60000000000001</v>
      </c>
      <c r="G42" s="45">
        <f>'[2]Ведомость'!R14</f>
        <v>83</v>
      </c>
      <c r="H42" s="45">
        <f>I42/(Напряжение!C15*SQRT(3))</f>
        <v>4.238407617283471</v>
      </c>
      <c r="I42" s="45">
        <f>'[2]Ведомость'!U14</f>
        <v>78.4</v>
      </c>
      <c r="J42" s="45">
        <f>'[2]Ведомость'!V14</f>
        <v>34.6</v>
      </c>
      <c r="K42" s="45">
        <f>L42/(Напряжение!C15*SQRT(3))</f>
        <v>17.99160784479514</v>
      </c>
      <c r="L42" s="45">
        <f>'[2]Ведомость'!W14</f>
        <v>332.8</v>
      </c>
      <c r="M42" s="45">
        <f>'[2]Ведомость'!X14</f>
        <v>152</v>
      </c>
      <c r="O42" s="42">
        <f t="shared" si="2"/>
        <v>40160.2083333334</v>
      </c>
      <c r="P42" s="45">
        <f>Q42/(Напряжение!C15*SQRT(3))</f>
        <v>12.953092667106118</v>
      </c>
      <c r="Q42" s="45">
        <f>'[2]Ведомость'!S14</f>
        <v>239.60000000000002</v>
      </c>
      <c r="R42" s="45">
        <f>'[2]Ведомость'!T14</f>
        <v>189.6</v>
      </c>
      <c r="S42" s="45">
        <f>I75/(Напряжение!E15*SQRT(3))</f>
        <v>40.32860911277061</v>
      </c>
      <c r="T42" s="45">
        <f>'[2]Ведомость'!AG14</f>
        <v>169.6</v>
      </c>
      <c r="U42" s="45">
        <f>'[2]Ведомость'!AH14</f>
        <v>123.2</v>
      </c>
      <c r="V42" s="45">
        <f>W42/(Напряжение!I15*SQRT(3))</f>
        <v>0.2828847151364015</v>
      </c>
      <c r="W42" s="45">
        <f>'[2]Ведомость'!BG14</f>
        <v>3.24</v>
      </c>
      <c r="X42" s="45">
        <f>'[2]Ведомость'!BH14</f>
        <v>18.72</v>
      </c>
    </row>
    <row r="43" spans="1:24" s="46" customFormat="1" ht="15" customHeight="1">
      <c r="A43" s="42">
        <f t="shared" si="1"/>
        <v>40159.25</v>
      </c>
      <c r="B43" s="45">
        <f>C43/(Напряжение!C16*SQRT(3))</f>
        <v>0</v>
      </c>
      <c r="C43" s="45">
        <f>'[2]Ведомость'!O15</f>
        <v>0</v>
      </c>
      <c r="D43" s="45">
        <f>'[2]Ведомость'!P15</f>
        <v>0</v>
      </c>
      <c r="E43" s="45">
        <f>F43/(Напряжение!C16*SQRT(3))</f>
        <v>7.06313954605862</v>
      </c>
      <c r="F43" s="45">
        <f>'[2]Ведомость'!Q15</f>
        <v>130.6</v>
      </c>
      <c r="G43" s="45">
        <f>'[2]Ведомость'!R15</f>
        <v>106</v>
      </c>
      <c r="H43" s="45">
        <f>I43/(Напряжение!C16*SQRT(3))</f>
        <v>5.13781207408552</v>
      </c>
      <c r="I43" s="45">
        <f>'[2]Ведомость'!U15</f>
        <v>95</v>
      </c>
      <c r="J43" s="45">
        <f>'[2]Ведомость'!V15</f>
        <v>57.2</v>
      </c>
      <c r="K43" s="45">
        <f>L43/(Напряжение!C16*SQRT(3))</f>
        <v>18.69081950319954</v>
      </c>
      <c r="L43" s="45">
        <f>'[2]Ведомость'!W15</f>
        <v>345.6</v>
      </c>
      <c r="M43" s="45">
        <f>'[2]Ведомость'!X15</f>
        <v>163.2</v>
      </c>
      <c r="O43" s="42">
        <f t="shared" si="2"/>
        <v>40159.25</v>
      </c>
      <c r="P43" s="45">
        <f>Q43/(Напряжение!C16*SQRT(3))</f>
        <v>9.605004466921983</v>
      </c>
      <c r="Q43" s="45">
        <f>'[2]Ведомость'!S15</f>
        <v>177.6</v>
      </c>
      <c r="R43" s="45">
        <f>'[2]Ведомость'!T15</f>
        <v>130.8</v>
      </c>
      <c r="S43" s="45">
        <f>I76/(Напряжение!E16*SQRT(3))</f>
        <v>43.811071351577574</v>
      </c>
      <c r="T43" s="45">
        <f>'[2]Ведомость'!AG15</f>
        <v>168.8</v>
      </c>
      <c r="U43" s="45">
        <f>'[2]Ведомость'!AH15</f>
        <v>130.8</v>
      </c>
      <c r="V43" s="45">
        <f>W43/(Напряжение!I16*SQRT(3))</f>
        <v>0.3140748454315545</v>
      </c>
      <c r="W43" s="45">
        <f>'[2]Ведомость'!BG15</f>
        <v>3.6</v>
      </c>
      <c r="X43" s="45">
        <f>'[2]Ведомость'!BH15</f>
        <v>19.44</v>
      </c>
    </row>
    <row r="44" spans="1:24" s="46" customFormat="1" ht="15">
      <c r="A44" s="42">
        <f t="shared" si="1"/>
        <v>40158.2916666667</v>
      </c>
      <c r="B44" s="45">
        <f>C44/(Напряжение!C17*SQRT(3))</f>
        <v>0</v>
      </c>
      <c r="C44" s="45">
        <f>'[2]Ведомость'!O16</f>
        <v>0</v>
      </c>
      <c r="D44" s="45">
        <f>'[2]Ведомость'!P16</f>
        <v>0</v>
      </c>
      <c r="E44" s="45">
        <f>F44/(Напряжение!C17*SQRT(3))</f>
        <v>12.409803073628002</v>
      </c>
      <c r="F44" s="45">
        <f>'[2]Ведомость'!Q16</f>
        <v>229.4</v>
      </c>
      <c r="G44" s="45">
        <f>'[2]Ведомость'!R16</f>
        <v>147.4</v>
      </c>
      <c r="H44" s="45">
        <f>I44/(Напряжение!C17*SQRT(3))</f>
        <v>4.630685017883857</v>
      </c>
      <c r="I44" s="45">
        <f>'[2]Ведомость'!U16</f>
        <v>85.6</v>
      </c>
      <c r="J44" s="45">
        <f>'[2]Ведомость'!V16</f>
        <v>43.8</v>
      </c>
      <c r="K44" s="45">
        <f>L44/(Напряжение!C17*SQRT(3))</f>
        <v>19.301733812861688</v>
      </c>
      <c r="L44" s="45">
        <f>'[2]Ведомость'!W16</f>
        <v>356.8</v>
      </c>
      <c r="M44" s="45">
        <f>'[2]Ведомость'!X16</f>
        <v>161.6</v>
      </c>
      <c r="O44" s="42">
        <f t="shared" si="2"/>
        <v>40158.2916666667</v>
      </c>
      <c r="P44" s="45">
        <f>Q44/(Напряжение!C17*SQRT(3))</f>
        <v>9.759060481615046</v>
      </c>
      <c r="Q44" s="45">
        <f>'[2]Ведомость'!S16</f>
        <v>180.4</v>
      </c>
      <c r="R44" s="45">
        <f>'[2]Ведомость'!T16</f>
        <v>132.8</v>
      </c>
      <c r="S44" s="45">
        <f>I77/(Напряжение!E17*SQRT(3))</f>
        <v>44.242808125389935</v>
      </c>
      <c r="T44" s="45">
        <f>'[2]Ведомость'!AG16</f>
        <v>174.4</v>
      </c>
      <c r="U44" s="45">
        <f>'[2]Ведомость'!AH16</f>
        <v>143.6</v>
      </c>
      <c r="V44" s="45">
        <f>W44/(Напряжение!I17*SQRT(3))</f>
        <v>0.2835553145529865</v>
      </c>
      <c r="W44" s="45">
        <f>'[2]Ведомость'!BG16</f>
        <v>3.24</v>
      </c>
      <c r="X44" s="45">
        <f>'[2]Ведомость'!BH16</f>
        <v>18.72</v>
      </c>
    </row>
    <row r="45" spans="1:24" s="46" customFormat="1" ht="15" customHeight="1">
      <c r="A45" s="42">
        <f t="shared" si="1"/>
        <v>40157.3333333334</v>
      </c>
      <c r="B45" s="45">
        <f>C45/(Напряжение!C18*SQRT(3))</f>
        <v>0</v>
      </c>
      <c r="C45" s="45">
        <f>'[2]Ведомость'!O17</f>
        <v>0</v>
      </c>
      <c r="D45" s="45">
        <f>'[2]Ведомость'!P17</f>
        <v>0</v>
      </c>
      <c r="E45" s="45">
        <f>F45/(Напряжение!C18*SQRT(3))</f>
        <v>10.724931155324937</v>
      </c>
      <c r="F45" s="45">
        <f>'[2]Ведомость'!Q17</f>
        <v>196.60000000000002</v>
      </c>
      <c r="G45" s="45">
        <f>'[2]Ведомость'!R17</f>
        <v>138.60000000000002</v>
      </c>
      <c r="H45" s="45">
        <f>I45/(Напряжение!C18*SQRT(3))</f>
        <v>5.357010373616015</v>
      </c>
      <c r="I45" s="45">
        <f>'[2]Ведомость'!U17</f>
        <v>98.2</v>
      </c>
      <c r="J45" s="45">
        <f>'[2]Ведомость'!V17</f>
        <v>44.6</v>
      </c>
      <c r="K45" s="45">
        <f>L45/(Напряжение!C18*SQRT(3))</f>
        <v>18.94046844928188</v>
      </c>
      <c r="L45" s="45">
        <f>'[2]Ведомость'!W17</f>
        <v>347.20000000000005</v>
      </c>
      <c r="M45" s="45">
        <f>'[2]Ведомость'!X17</f>
        <v>153.6</v>
      </c>
      <c r="O45" s="42">
        <f t="shared" si="2"/>
        <v>40157.3333333334</v>
      </c>
      <c r="P45" s="45">
        <f>Q45/(Напряжение!C18*SQRT(3))</f>
        <v>9.841188099799686</v>
      </c>
      <c r="Q45" s="45">
        <f>'[2]Ведомость'!S17</f>
        <v>180.4</v>
      </c>
      <c r="R45" s="45">
        <f>'[2]Ведомость'!T17</f>
        <v>131.6</v>
      </c>
      <c r="S45" s="45">
        <f>I78/(Напряжение!E18*SQRT(3))</f>
        <v>45.62920522947538</v>
      </c>
      <c r="T45" s="45">
        <f>'[2]Ведомость'!AG17</f>
        <v>167.2</v>
      </c>
      <c r="U45" s="45">
        <f>'[2]Ведомость'!AH17</f>
        <v>115.6</v>
      </c>
      <c r="V45" s="45">
        <f>W45/(Напряжение!I18*SQRT(3))</f>
        <v>0.3161474968582843</v>
      </c>
      <c r="W45" s="45">
        <f>'[2]Ведомость'!BG17</f>
        <v>3.6</v>
      </c>
      <c r="X45" s="45">
        <f>'[2]Ведомость'!BH17</f>
        <v>18.36</v>
      </c>
    </row>
    <row r="46" spans="1:24" s="46" customFormat="1" ht="15">
      <c r="A46" s="42">
        <f t="shared" si="1"/>
        <v>40156.375</v>
      </c>
      <c r="B46" s="45">
        <f>C46/(Напряжение!C19*SQRT(3))</f>
        <v>0</v>
      </c>
      <c r="C46" s="45">
        <f>'[2]Ведомость'!O18</f>
        <v>0</v>
      </c>
      <c r="D46" s="45">
        <f>'[2]Ведомость'!P18</f>
        <v>0</v>
      </c>
      <c r="E46" s="45">
        <f>F46/(Напряжение!C19*SQRT(3))</f>
        <v>12.427442312877373</v>
      </c>
      <c r="F46" s="45">
        <f>'[2]Ведомость'!Q18</f>
        <v>228.8</v>
      </c>
      <c r="G46" s="45">
        <f>'[2]Ведомость'!R18</f>
        <v>129.6</v>
      </c>
      <c r="H46" s="45">
        <f>I46/(Напряжение!C19*SQRT(3))</f>
        <v>5.007911631325585</v>
      </c>
      <c r="I46" s="45">
        <f>'[2]Ведомость'!U18</f>
        <v>92.2</v>
      </c>
      <c r="J46" s="45">
        <f>'[2]Ведомость'!V18</f>
        <v>41.4</v>
      </c>
      <c r="K46" s="45">
        <f>L46/(Напряжение!C19*SQRT(3))</f>
        <v>20.509625075797622</v>
      </c>
      <c r="L46" s="45">
        <f>'[2]Ведомость'!W18</f>
        <v>377.6</v>
      </c>
      <c r="M46" s="45">
        <f>'[2]Ведомость'!X18</f>
        <v>160</v>
      </c>
      <c r="O46" s="42">
        <f t="shared" si="2"/>
        <v>40156.375</v>
      </c>
      <c r="P46" s="45">
        <f>Q46/(Напряжение!C19*SQRT(3))</f>
        <v>9.6682024986546</v>
      </c>
      <c r="Q46" s="45">
        <f>'[2]Ведомость'!S18</f>
        <v>178</v>
      </c>
      <c r="R46" s="45">
        <f>'[2]Ведомость'!T18</f>
        <v>132</v>
      </c>
      <c r="S46" s="45">
        <f>I79/(Напряжение!E19*SQRT(3))</f>
        <v>45.08236588499302</v>
      </c>
      <c r="T46" s="45">
        <f>'[2]Ведомость'!AG18</f>
        <v>167.2</v>
      </c>
      <c r="U46" s="45">
        <f>'[2]Ведомость'!AH18</f>
        <v>116.4</v>
      </c>
      <c r="V46" s="45">
        <f>W46/(Напряжение!I19*SQRT(3))</f>
        <v>0.28604757907074624</v>
      </c>
      <c r="W46" s="45">
        <f>'[2]Ведомость'!BG18</f>
        <v>3.24</v>
      </c>
      <c r="X46" s="45">
        <f>'[2]Ведомость'!BH18</f>
        <v>18.72</v>
      </c>
    </row>
    <row r="47" spans="1:24" s="46" customFormat="1" ht="15" customHeight="1">
      <c r="A47" s="42">
        <f t="shared" si="1"/>
        <v>40155.4166666667</v>
      </c>
      <c r="B47" s="45">
        <f>C47/(Напряжение!C20*SQRT(3))</f>
        <v>0</v>
      </c>
      <c r="C47" s="45">
        <f>'[2]Ведомость'!O19</f>
        <v>0</v>
      </c>
      <c r="D47" s="45">
        <f>'[2]Ведомость'!P19</f>
        <v>0</v>
      </c>
      <c r="E47" s="45">
        <f>F47/(Напряжение!C20*SQRT(3))</f>
        <v>13.756016222986327</v>
      </c>
      <c r="F47" s="45">
        <f>'[2]Ведомость'!Q19</f>
        <v>253.60000000000002</v>
      </c>
      <c r="G47" s="45">
        <f>'[2]Ведомость'!R19</f>
        <v>152.39999999999998</v>
      </c>
      <c r="H47" s="45">
        <f>I47/(Напряжение!C20*SQRT(3))</f>
        <v>6.06436361880864</v>
      </c>
      <c r="I47" s="45">
        <f>'[2]Ведомость'!U19</f>
        <v>111.8</v>
      </c>
      <c r="J47" s="45">
        <f>'[2]Ведомость'!V19</f>
        <v>49.6</v>
      </c>
      <c r="K47" s="45">
        <f>L47/(Напряжение!C20*SQRT(3))</f>
        <v>20.39535528329203</v>
      </c>
      <c r="L47" s="45">
        <f>'[2]Ведомость'!W19</f>
        <v>376</v>
      </c>
      <c r="M47" s="45">
        <f>'[2]Ведомость'!X19</f>
        <v>153.6</v>
      </c>
      <c r="O47" s="42">
        <f t="shared" si="2"/>
        <v>40155.4166666667</v>
      </c>
      <c r="P47" s="45">
        <f>Q47/(Напряжение!C20*SQRT(3))</f>
        <v>14.580509308906642</v>
      </c>
      <c r="Q47" s="45">
        <f>'[2]Ведомость'!S19</f>
        <v>268.8</v>
      </c>
      <c r="R47" s="45">
        <f>'[2]Ведомость'!T19</f>
        <v>212.4</v>
      </c>
      <c r="S47" s="45">
        <f>I80/(Напряжение!E20*SQRT(3))</f>
        <v>41.328787989456714</v>
      </c>
      <c r="T47" s="45">
        <f>'[2]Ведомость'!AG19</f>
        <v>173.6</v>
      </c>
      <c r="U47" s="45">
        <f>'[2]Ведомость'!AH19</f>
        <v>136.8</v>
      </c>
      <c r="V47" s="45">
        <f>W47/(Напряжение!I20*SQRT(3))</f>
        <v>0.28528570306548295</v>
      </c>
      <c r="W47" s="45">
        <f>'[2]Ведомость'!BG19</f>
        <v>3.24</v>
      </c>
      <c r="X47" s="45">
        <f>'[2]Ведомость'!BH19</f>
        <v>17.64</v>
      </c>
    </row>
    <row r="48" spans="1:24" s="46" customFormat="1" ht="15">
      <c r="A48" s="42">
        <f t="shared" si="1"/>
        <v>40154.4583333334</v>
      </c>
      <c r="B48" s="45">
        <f>C48/(Напряжение!C21*SQRT(3))</f>
        <v>0</v>
      </c>
      <c r="C48" s="45">
        <f>'[2]Ведомость'!O20</f>
        <v>0</v>
      </c>
      <c r="D48" s="45">
        <f>'[2]Ведомость'!P20</f>
        <v>0</v>
      </c>
      <c r="E48" s="45">
        <f>F48/(Напряжение!C21*SQRT(3))</f>
        <v>14.009907780757954</v>
      </c>
      <c r="F48" s="45">
        <f>'[2]Ведомость'!Q20</f>
        <v>258.4</v>
      </c>
      <c r="G48" s="45">
        <f>'[2]Ведомость'!R20</f>
        <v>136.2</v>
      </c>
      <c r="H48" s="45">
        <f>I48/(Напряжение!C21*SQRT(3))</f>
        <v>5.638662574298868</v>
      </c>
      <c r="I48" s="45">
        <f>'[2]Ведомость'!U20</f>
        <v>104</v>
      </c>
      <c r="J48" s="45">
        <f>'[2]Ведомость'!V20</f>
        <v>44.8</v>
      </c>
      <c r="K48" s="45">
        <f>L48/(Напряжение!C21*SQRT(3))</f>
        <v>18.911206787648506</v>
      </c>
      <c r="L48" s="45">
        <f>'[2]Ведомость'!W20</f>
        <v>348.79999999999995</v>
      </c>
      <c r="M48" s="45">
        <f>'[2]Ведомость'!X20</f>
        <v>148.8</v>
      </c>
      <c r="O48" s="42">
        <f t="shared" si="2"/>
        <v>40154.4583333334</v>
      </c>
      <c r="P48" s="45">
        <f>Q48/(Напряжение!C21*SQRT(3))</f>
        <v>18.217217547734805</v>
      </c>
      <c r="Q48" s="45">
        <f>'[2]Ведомость'!S20</f>
        <v>336</v>
      </c>
      <c r="R48" s="45">
        <f>'[2]Ведомость'!T20</f>
        <v>274.79999999999995</v>
      </c>
      <c r="S48" s="45">
        <f>I81/(Напряжение!E21*SQRT(3))</f>
        <v>39.05514264352941</v>
      </c>
      <c r="T48" s="45">
        <f>'[2]Ведомость'!AG20</f>
        <v>177.2</v>
      </c>
      <c r="U48" s="45">
        <f>'[2]Ведомость'!AH20</f>
        <v>141.60000000000002</v>
      </c>
      <c r="V48" s="45">
        <f>W48/(Напряжение!I21*SQRT(3))</f>
        <v>0.318517492184377</v>
      </c>
      <c r="W48" s="45">
        <f>'[2]Ведомость'!BG20</f>
        <v>3.6</v>
      </c>
      <c r="X48" s="45">
        <f>'[2]Ведомость'!BH20</f>
        <v>18</v>
      </c>
    </row>
    <row r="49" spans="1:24" s="46" customFormat="1" ht="15" customHeight="1">
      <c r="A49" s="42">
        <f t="shared" si="1"/>
        <v>40153.5000000001</v>
      </c>
      <c r="B49" s="45">
        <f>C49/(Напряжение!C22*SQRT(3))</f>
        <v>0</v>
      </c>
      <c r="C49" s="45">
        <f>'[2]Ведомость'!O21</f>
        <v>0</v>
      </c>
      <c r="D49" s="45">
        <f>'[2]Ведомость'!P21</f>
        <v>0</v>
      </c>
      <c r="E49" s="45">
        <f>F49/(Напряжение!C22*SQRT(3))</f>
        <v>14.690717085178647</v>
      </c>
      <c r="F49" s="45">
        <f>'[2]Ведомость'!Q21</f>
        <v>269.6</v>
      </c>
      <c r="G49" s="45">
        <f>'[2]Ведомость'!R21</f>
        <v>153</v>
      </c>
      <c r="H49" s="45">
        <f>I49/(Напряжение!C22*SQRT(3))</f>
        <v>5.263810350253179</v>
      </c>
      <c r="I49" s="45">
        <f>'[2]Ведомость'!U21</f>
        <v>96.6</v>
      </c>
      <c r="J49" s="45">
        <f>'[2]Ведомость'!V21</f>
        <v>41.599999999999994</v>
      </c>
      <c r="K49" s="45">
        <f>L49/(Напряжение!C22*SQRT(3))</f>
        <v>19.18075821210268</v>
      </c>
      <c r="L49" s="45">
        <f>'[2]Ведомость'!W21</f>
        <v>352</v>
      </c>
      <c r="M49" s="45">
        <f>'[2]Ведомость'!X21</f>
        <v>152</v>
      </c>
      <c r="O49" s="42">
        <f t="shared" si="2"/>
        <v>40153.5000000001</v>
      </c>
      <c r="P49" s="45">
        <f>Q49/(Напряжение!C22*SQRT(3))</f>
        <v>18.374294514548367</v>
      </c>
      <c r="Q49" s="45">
        <f>'[2]Ведомость'!S21</f>
        <v>337.20000000000005</v>
      </c>
      <c r="R49" s="45">
        <f>'[2]Ведомость'!T21</f>
        <v>274</v>
      </c>
      <c r="S49" s="45">
        <f>I82/(Напряжение!E22*SQRT(3))</f>
        <v>38.486455728080315</v>
      </c>
      <c r="T49" s="45">
        <f>'[2]Ведомость'!AG21</f>
        <v>175.60000000000002</v>
      </c>
      <c r="U49" s="45">
        <f>'[2]Ведомость'!AH21</f>
        <v>137.6</v>
      </c>
      <c r="V49" s="45">
        <f>W49/(Напряжение!I22*SQRT(3))</f>
        <v>0.2864281839675184</v>
      </c>
      <c r="W49" s="45">
        <f>'[2]Ведомость'!BG21</f>
        <v>3.24</v>
      </c>
      <c r="X49" s="45">
        <f>'[2]Ведомость'!BH21</f>
        <v>17.28</v>
      </c>
    </row>
    <row r="50" spans="1:24" s="46" customFormat="1" ht="15">
      <c r="A50" s="42">
        <f t="shared" si="1"/>
        <v>40152.5416666667</v>
      </c>
      <c r="B50" s="45">
        <f>C50/(Напряжение!C23*SQRT(3))</f>
        <v>0</v>
      </c>
      <c r="C50" s="45">
        <f>'[2]Ведомость'!O22</f>
        <v>0</v>
      </c>
      <c r="D50" s="45">
        <f>'[2]Ведомость'!P22</f>
        <v>0</v>
      </c>
      <c r="E50" s="45">
        <f>F50/(Напряжение!C23*SQRT(3))</f>
        <v>11.555367762660596</v>
      </c>
      <c r="F50" s="45">
        <f>'[2]Ведомость'!Q22</f>
        <v>212</v>
      </c>
      <c r="G50" s="45">
        <f>'[2]Ведомость'!R22</f>
        <v>119.2</v>
      </c>
      <c r="H50" s="45">
        <f>I50/(Напряжение!C23*SQRT(3))</f>
        <v>4.818370331222626</v>
      </c>
      <c r="I50" s="45">
        <f>'[2]Ведомость'!U22</f>
        <v>88.4</v>
      </c>
      <c r="J50" s="45">
        <f>'[2]Ведомость'!V22</f>
        <v>31.4</v>
      </c>
      <c r="K50" s="45">
        <f>L50/(Напряжение!C23*SQRT(3))</f>
        <v>19.70953293857581</v>
      </c>
      <c r="L50" s="45">
        <f>'[2]Ведомость'!W22</f>
        <v>361.6</v>
      </c>
      <c r="M50" s="45">
        <f>'[2]Ведомость'!X22</f>
        <v>161.6</v>
      </c>
      <c r="O50" s="42">
        <f t="shared" si="2"/>
        <v>40152.5416666667</v>
      </c>
      <c r="P50" s="45">
        <f>Q50/(Напряжение!C23*SQRT(3))</f>
        <v>10.181805179551883</v>
      </c>
      <c r="Q50" s="45">
        <f>'[2]Ведомость'!S22</f>
        <v>186.8</v>
      </c>
      <c r="R50" s="45">
        <f>'[2]Ведомость'!T22</f>
        <v>139.2</v>
      </c>
      <c r="S50" s="45">
        <f>I83/(Напряжение!E23*SQRT(3))</f>
        <v>39.191037189503355</v>
      </c>
      <c r="T50" s="45">
        <f>'[2]Ведомость'!AG22</f>
        <v>166.8</v>
      </c>
      <c r="U50" s="45">
        <f>'[2]Ведомость'!AH22</f>
        <v>118.4</v>
      </c>
      <c r="V50" s="45">
        <f>W50/(Напряжение!I23*SQRT(3))</f>
        <v>0.2864105107707148</v>
      </c>
      <c r="W50" s="45">
        <f>'[2]Ведомость'!BG22</f>
        <v>3.24</v>
      </c>
      <c r="X50" s="45">
        <f>'[2]Ведомость'!BH22</f>
        <v>17.28</v>
      </c>
    </row>
    <row r="51" spans="1:24" s="46" customFormat="1" ht="15" customHeight="1">
      <c r="A51" s="42">
        <f t="shared" si="1"/>
        <v>40151.5833333334</v>
      </c>
      <c r="B51" s="45">
        <f>C51/(Напряжение!C24*SQRT(3))</f>
        <v>0</v>
      </c>
      <c r="C51" s="45">
        <f>'[2]Ведомость'!O23</f>
        <v>0</v>
      </c>
      <c r="D51" s="45">
        <f>'[2]Ведомость'!P23</f>
        <v>0</v>
      </c>
      <c r="E51" s="45">
        <f>F51/(Напряжение!C24*SQRT(3))</f>
        <v>11.741569365308814</v>
      </c>
      <c r="F51" s="45">
        <f>'[2]Ведомость'!Q23</f>
        <v>215.6</v>
      </c>
      <c r="G51" s="45">
        <f>'[2]Ведомость'!R23</f>
        <v>119.6</v>
      </c>
      <c r="H51" s="45">
        <f>I51/(Напряжение!C24*SQRT(3))</f>
        <v>4.618205390436863</v>
      </c>
      <c r="I51" s="45">
        <f>'[2]Ведомость'!U23</f>
        <v>84.80000000000001</v>
      </c>
      <c r="J51" s="45">
        <f>'[2]Ведомость'!V23</f>
        <v>28</v>
      </c>
      <c r="K51" s="45">
        <f>L51/(Напряжение!C24*SQRT(3))</f>
        <v>20.302676527769602</v>
      </c>
      <c r="L51" s="45">
        <f>'[2]Ведомость'!W23</f>
        <v>372.8</v>
      </c>
      <c r="M51" s="45">
        <f>'[2]Ведомость'!X23</f>
        <v>161.6</v>
      </c>
      <c r="O51" s="42">
        <f t="shared" si="2"/>
        <v>40151.5833333334</v>
      </c>
      <c r="P51" s="45">
        <f>Q51/(Напряжение!C24*SQRT(3))</f>
        <v>9.519602620853345</v>
      </c>
      <c r="Q51" s="45">
        <f>'[2]Ведомость'!S23</f>
        <v>174.8</v>
      </c>
      <c r="R51" s="45">
        <f>'[2]Ведомость'!T23</f>
        <v>131.2</v>
      </c>
      <c r="S51" s="45">
        <f>I84/(Напряжение!E24*SQRT(3))</f>
        <v>42.36818986439445</v>
      </c>
      <c r="T51" s="45">
        <f>'[2]Ведомость'!AG23</f>
        <v>164</v>
      </c>
      <c r="U51" s="45">
        <f>'[2]Ведомость'!AH23</f>
        <v>114.4</v>
      </c>
      <c r="V51" s="45">
        <f>W51/(Напряжение!I24*SQRT(3))</f>
        <v>0.2871600377455917</v>
      </c>
      <c r="W51" s="45">
        <f>'[2]Ведомость'!BG23</f>
        <v>3.24</v>
      </c>
      <c r="X51" s="45">
        <f>'[2]Ведомость'!BH23</f>
        <v>18.36</v>
      </c>
    </row>
    <row r="52" spans="1:24" s="46" customFormat="1" ht="15">
      <c r="A52" s="42">
        <f t="shared" si="1"/>
        <v>40150.6250000001</v>
      </c>
      <c r="B52" s="45">
        <f>C52/(Напряжение!C25*SQRT(3))</f>
        <v>0</v>
      </c>
      <c r="C52" s="45">
        <f>'[2]Ведомость'!O24</f>
        <v>0</v>
      </c>
      <c r="D52" s="45">
        <f>'[2]Ведомость'!P24</f>
        <v>0</v>
      </c>
      <c r="E52" s="45">
        <f>F52/(Напряжение!C25*SQRT(3))</f>
        <v>11.151478860168725</v>
      </c>
      <c r="F52" s="45">
        <f>'[2]Ведомость'!Q24</f>
        <v>205</v>
      </c>
      <c r="G52" s="45">
        <f>'[2]Ведомость'!R24</f>
        <v>106.6</v>
      </c>
      <c r="H52" s="45">
        <f>I52/(Напряжение!C25*SQRT(3))</f>
        <v>3.971014423377156</v>
      </c>
      <c r="I52" s="45">
        <f>'[2]Ведомость'!U24</f>
        <v>73</v>
      </c>
      <c r="J52" s="45">
        <f>'[2]Ведомость'!V24</f>
        <v>25.2</v>
      </c>
      <c r="K52" s="45">
        <f>L52/(Напряжение!C25*SQRT(3))</f>
        <v>21.584911276658293</v>
      </c>
      <c r="L52" s="45">
        <f>'[2]Ведомость'!W24</f>
        <v>396.79999999999995</v>
      </c>
      <c r="M52" s="45">
        <f>'[2]Ведомость'!X24</f>
        <v>155.2</v>
      </c>
      <c r="O52" s="42">
        <f t="shared" si="2"/>
        <v>40150.6250000001</v>
      </c>
      <c r="P52" s="45">
        <f>Q52/(Напряжение!C25*SQRT(3))</f>
        <v>9.443398683538005</v>
      </c>
      <c r="Q52" s="45">
        <f>'[2]Ведомость'!S24</f>
        <v>173.60000000000002</v>
      </c>
      <c r="R52" s="45">
        <f>'[2]Ведомость'!T24</f>
        <v>130</v>
      </c>
      <c r="S52" s="45">
        <f>I85/(Напряжение!E25*SQRT(3))</f>
        <v>41.365380351198496</v>
      </c>
      <c r="T52" s="45">
        <f>'[2]Ведомость'!AG24</f>
        <v>164.4</v>
      </c>
      <c r="U52" s="45">
        <f>'[2]Ведомость'!AH24</f>
        <v>114</v>
      </c>
      <c r="V52" s="45">
        <f>W52/(Напряжение!I25*SQRT(3))</f>
        <v>0.3180201900417985</v>
      </c>
      <c r="W52" s="45">
        <f>'[2]Ведомость'!BG24</f>
        <v>3.6</v>
      </c>
      <c r="X52" s="45">
        <f>'[2]Ведомость'!BH24</f>
        <v>18.72</v>
      </c>
    </row>
    <row r="53" spans="1:24" s="46" customFormat="1" ht="15" customHeight="1">
      <c r="A53" s="42">
        <f t="shared" si="1"/>
        <v>40149.6666666667</v>
      </c>
      <c r="B53" s="45">
        <f>C53/(Напряжение!C26*SQRT(3))</f>
        <v>0</v>
      </c>
      <c r="C53" s="45">
        <f>'[2]Ведомость'!O25</f>
        <v>0</v>
      </c>
      <c r="D53" s="45">
        <f>'[2]Ведомость'!P25</f>
        <v>0</v>
      </c>
      <c r="E53" s="45">
        <f>F53/(Напряжение!C26*SQRT(3))</f>
        <v>13.251068990953328</v>
      </c>
      <c r="F53" s="45">
        <f>'[2]Ведомость'!Q25</f>
        <v>244.4</v>
      </c>
      <c r="G53" s="45">
        <f>'[2]Ведомость'!R25</f>
        <v>118.4</v>
      </c>
      <c r="H53" s="45">
        <f>I53/(Напряжение!C26*SQRT(3))</f>
        <v>4.576064741556714</v>
      </c>
      <c r="I53" s="45">
        <f>'[2]Ведомость'!U25</f>
        <v>84.4</v>
      </c>
      <c r="J53" s="45">
        <f>'[2]Ведомость'!V25</f>
        <v>27.2</v>
      </c>
      <c r="K53" s="45">
        <f>L53/(Напряжение!C26*SQRT(3))</f>
        <v>22.2947609209493</v>
      </c>
      <c r="L53" s="45">
        <f>'[2]Ведомость'!W25</f>
        <v>411.20000000000005</v>
      </c>
      <c r="M53" s="45">
        <f>'[2]Ведомость'!X25</f>
        <v>155.2</v>
      </c>
      <c r="O53" s="42">
        <f t="shared" si="2"/>
        <v>40149.6666666667</v>
      </c>
      <c r="P53" s="45">
        <f>Q53/(Напряжение!C26*SQRT(3))</f>
        <v>9.390692099971833</v>
      </c>
      <c r="Q53" s="45">
        <f>'[2]Ведомость'!S25</f>
        <v>173.2</v>
      </c>
      <c r="R53" s="45">
        <f>'[2]Ведомость'!T25</f>
        <v>130</v>
      </c>
      <c r="S53" s="45">
        <f>I86/(Напряжение!E26*SQRT(3))</f>
        <v>40.30471339639851</v>
      </c>
      <c r="T53" s="45">
        <f>'[2]Ведомость'!AG25</f>
        <v>164.8</v>
      </c>
      <c r="U53" s="45">
        <f>'[2]Ведомость'!AH25</f>
        <v>114</v>
      </c>
      <c r="V53" s="45">
        <f>W53/(Напряжение!I26*SQRT(3))</f>
        <v>0.2847888975927252</v>
      </c>
      <c r="W53" s="45">
        <f>'[2]Ведомость'!BG25</f>
        <v>3.24</v>
      </c>
      <c r="X53" s="45">
        <f>'[2]Ведомость'!BH25</f>
        <v>18.36</v>
      </c>
    </row>
    <row r="54" spans="1:24" s="46" customFormat="1" ht="15">
      <c r="A54" s="42">
        <f t="shared" si="1"/>
        <v>40148.7083333334</v>
      </c>
      <c r="B54" s="45">
        <f>C54/(Напряжение!C27*SQRT(3))</f>
        <v>0</v>
      </c>
      <c r="C54" s="45">
        <f>'[2]Ведомость'!O26</f>
        <v>0</v>
      </c>
      <c r="D54" s="45">
        <f>'[2]Ведомость'!P26</f>
        <v>0</v>
      </c>
      <c r="E54" s="45">
        <f>F54/(Напряжение!C27*SQRT(3))</f>
        <v>4.557581231815224</v>
      </c>
      <c r="F54" s="45">
        <f>'[2]Ведомость'!Q26</f>
        <v>83.8</v>
      </c>
      <c r="G54" s="45">
        <f>'[2]Ведомость'!R26</f>
        <v>59.8</v>
      </c>
      <c r="H54" s="45">
        <f>I54/(Напряжение!C27*SQRT(3))</f>
        <v>3.6547668111931153</v>
      </c>
      <c r="I54" s="45">
        <f>'[2]Ведомость'!U26</f>
        <v>67.2</v>
      </c>
      <c r="J54" s="45">
        <f>'[2]Ведомость'!V26</f>
        <v>24.4</v>
      </c>
      <c r="K54" s="45">
        <f>L54/(Напряжение!C27*SQRT(3))</f>
        <v>22.450710411614853</v>
      </c>
      <c r="L54" s="45">
        <f>'[2]Ведомость'!W26</f>
        <v>412.8</v>
      </c>
      <c r="M54" s="45">
        <f>'[2]Ведомость'!X26</f>
        <v>164.8</v>
      </c>
      <c r="O54" s="42">
        <f t="shared" si="2"/>
        <v>40148.7083333334</v>
      </c>
      <c r="P54" s="45">
        <f>Q54/(Напряжение!C27*SQRT(3))</f>
        <v>9.441480928915547</v>
      </c>
      <c r="Q54" s="45">
        <f>'[2]Ведомость'!S26</f>
        <v>173.6</v>
      </c>
      <c r="R54" s="45">
        <f>'[2]Ведомость'!T26</f>
        <v>131.2</v>
      </c>
      <c r="S54" s="45">
        <f>I87/(Напряжение!E27*SQRT(3))</f>
        <v>39.75971202842318</v>
      </c>
      <c r="T54" s="45">
        <f>'[2]Ведомость'!AG26</f>
        <v>164.8</v>
      </c>
      <c r="U54" s="45">
        <f>'[2]Ведомость'!AH26</f>
        <v>115.2</v>
      </c>
      <c r="V54" s="45">
        <f>W54/(Напряжение!I27*SQRT(3))</f>
        <v>0.3179878014579564</v>
      </c>
      <c r="W54" s="45">
        <f>'[2]Ведомость'!BG26</f>
        <v>3.6</v>
      </c>
      <c r="X54" s="45">
        <f>'[2]Ведомость'!BH26</f>
        <v>19.08</v>
      </c>
    </row>
    <row r="55" spans="1:24" s="46" customFormat="1" ht="15" customHeight="1">
      <c r="A55" s="42">
        <f t="shared" si="1"/>
        <v>40147.7500000001</v>
      </c>
      <c r="B55" s="45">
        <f>C55/(Напряжение!C28*SQRT(3))</f>
        <v>0</v>
      </c>
      <c r="C55" s="45">
        <f>'[2]Ведомость'!O27</f>
        <v>0</v>
      </c>
      <c r="D55" s="45">
        <f>'[2]Ведомость'!P27</f>
        <v>0</v>
      </c>
      <c r="E55" s="45">
        <f>F55/(Напряжение!C28*SQRT(3))</f>
        <v>3.1926313200390286</v>
      </c>
      <c r="F55" s="45">
        <f>'[2]Ведомость'!Q27</f>
        <v>58.8</v>
      </c>
      <c r="G55" s="45">
        <f>'[2]Ведомость'!R27</f>
        <v>47</v>
      </c>
      <c r="H55" s="45">
        <f>I55/(Напряжение!C28*SQRT(3))</f>
        <v>3.5944250575949606</v>
      </c>
      <c r="I55" s="45">
        <f>'[2]Ведомость'!U27</f>
        <v>66.19999999999999</v>
      </c>
      <c r="J55" s="45">
        <f>'[2]Ведомость'!V27</f>
        <v>26.6</v>
      </c>
      <c r="K55" s="45">
        <f>L55/(Напряжение!C28*SQRT(3))</f>
        <v>23.45606684110307</v>
      </c>
      <c r="L55" s="45">
        <f>'[2]Ведомость'!W27</f>
        <v>432</v>
      </c>
      <c r="M55" s="45">
        <f>'[2]Ведомость'!X27</f>
        <v>164.8</v>
      </c>
      <c r="O55" s="42">
        <f t="shared" si="2"/>
        <v>40147.7500000001</v>
      </c>
      <c r="P55" s="45">
        <f>Q55/(Напряжение!C28*SQRT(3))</f>
        <v>10.707260141355382</v>
      </c>
      <c r="Q55" s="45">
        <f>'[2]Ведомость'!S27</f>
        <v>197.2</v>
      </c>
      <c r="R55" s="45">
        <f>'[2]Ведомость'!T27</f>
        <v>152.8</v>
      </c>
      <c r="S55" s="45">
        <f>I88/(Напряжение!E28*SQRT(3))</f>
        <v>41.30747727491131</v>
      </c>
      <c r="T55" s="45">
        <f>'[2]Ведомость'!AG27</f>
        <v>166</v>
      </c>
      <c r="U55" s="45">
        <f>'[2]Ведомость'!AH27</f>
        <v>115.6</v>
      </c>
      <c r="V55" s="45">
        <f>W55/(Напряжение!I28*SQRT(3))</f>
        <v>0.28447568760144337</v>
      </c>
      <c r="W55" s="45">
        <f>'[2]Ведомость'!BG27</f>
        <v>3.24</v>
      </c>
      <c r="X55" s="45">
        <f>'[2]Ведомость'!BH27</f>
        <v>18.36</v>
      </c>
    </row>
    <row r="56" spans="1:24" s="46" customFormat="1" ht="15">
      <c r="A56" s="42">
        <f t="shared" si="1"/>
        <v>40146.7916666668</v>
      </c>
      <c r="B56" s="45">
        <f>C56/(Напряжение!C29*SQRT(3))</f>
        <v>0</v>
      </c>
      <c r="C56" s="45">
        <f>'[2]Ведомость'!O28</f>
        <v>0</v>
      </c>
      <c r="D56" s="45">
        <f>'[2]Ведомость'!P28</f>
        <v>0</v>
      </c>
      <c r="E56" s="45">
        <f>F56/(Напряжение!C29*SQRT(3))</f>
        <v>3.1213241413037482</v>
      </c>
      <c r="F56" s="45">
        <f>'[2]Ведомость'!Q28</f>
        <v>57.8</v>
      </c>
      <c r="G56" s="45">
        <f>'[2]Ведомость'!R28</f>
        <v>44.2</v>
      </c>
      <c r="H56" s="45">
        <f>I56/(Напряжение!C29*SQRT(3))</f>
        <v>4.050161083006594</v>
      </c>
      <c r="I56" s="45">
        <f>'[2]Ведомость'!U28</f>
        <v>75</v>
      </c>
      <c r="J56" s="45">
        <f>'[2]Ведомость'!V28</f>
        <v>29.4</v>
      </c>
      <c r="K56" s="45">
        <f>L56/(Напряжение!C29*SQRT(3))</f>
        <v>24.45217251180514</v>
      </c>
      <c r="L56" s="45">
        <f>'[2]Ведомость'!W28</f>
        <v>452.79999999999995</v>
      </c>
      <c r="M56" s="45">
        <f>'[2]Ведомость'!X28</f>
        <v>161.60000000000002</v>
      </c>
      <c r="O56" s="42">
        <f t="shared" si="2"/>
        <v>40146.7916666668</v>
      </c>
      <c r="P56" s="45">
        <f>Q56/(Напряжение!C29*SQRT(3))</f>
        <v>18.27432680652575</v>
      </c>
      <c r="Q56" s="45">
        <f>'[2]Ведомость'!S28</f>
        <v>338.4</v>
      </c>
      <c r="R56" s="45">
        <f>'[2]Ведомость'!T28</f>
        <v>280.79999999999995</v>
      </c>
      <c r="S56" s="45">
        <f>I89/(Напряжение!E29*SQRT(3))</f>
        <v>41.444768268504774</v>
      </c>
      <c r="T56" s="45">
        <f>'[2]Ведомость'!AG28</f>
        <v>172.4</v>
      </c>
      <c r="U56" s="45">
        <f>'[2]Ведомость'!AH28</f>
        <v>124.8</v>
      </c>
      <c r="V56" s="45">
        <f>W56/(Напряжение!I29*SQRT(3))</f>
        <v>0.3179032233709027</v>
      </c>
      <c r="W56" s="45">
        <f>'[2]Ведомость'!BG28</f>
        <v>3.6</v>
      </c>
      <c r="X56" s="45">
        <f>'[2]Ведомость'!BH28</f>
        <v>18.72</v>
      </c>
    </row>
    <row r="57" spans="1:24" s="46" customFormat="1" ht="15" customHeight="1">
      <c r="A57" s="42">
        <f t="shared" si="1"/>
        <v>40145.8333333334</v>
      </c>
      <c r="B57" s="45">
        <f>C57/(Напряжение!C30*SQRT(3))</f>
        <v>0</v>
      </c>
      <c r="C57" s="45">
        <f>'[2]Ведомость'!O29</f>
        <v>0</v>
      </c>
      <c r="D57" s="45">
        <f>'[2]Ведомость'!P29</f>
        <v>0</v>
      </c>
      <c r="E57" s="45">
        <f>F57/(Напряжение!C30*SQRT(3))</f>
        <v>3.0684013650496555</v>
      </c>
      <c r="F57" s="45">
        <f>'[2]Ведомость'!Q29</f>
        <v>56.8</v>
      </c>
      <c r="G57" s="45">
        <f>'[2]Ведомость'!R29</f>
        <v>53.2</v>
      </c>
      <c r="H57" s="45">
        <f>I57/(Напряжение!C30*SQRT(3))</f>
        <v>4.602602047574483</v>
      </c>
      <c r="I57" s="45">
        <f>'[2]Ведомость'!U29</f>
        <v>85.2</v>
      </c>
      <c r="J57" s="45">
        <f>'[2]Ведомость'!V29</f>
        <v>46.8</v>
      </c>
      <c r="K57" s="45">
        <f>L57/(Напряжение!C30*SQRT(3))</f>
        <v>21.95419568232711</v>
      </c>
      <c r="L57" s="45">
        <f>'[2]Ведомость'!W29</f>
        <v>406.4</v>
      </c>
      <c r="M57" s="45">
        <f>'[2]Ведомость'!X29</f>
        <v>155.2</v>
      </c>
      <c r="O57" s="42">
        <f t="shared" si="2"/>
        <v>40145.8333333334</v>
      </c>
      <c r="P57" s="45">
        <f>Q57/(Напряжение!C30*SQRT(3))</f>
        <v>13.159552333205918</v>
      </c>
      <c r="Q57" s="45">
        <f>'[2]Ведомость'!S29</f>
        <v>243.6</v>
      </c>
      <c r="R57" s="45">
        <f>'[2]Ведомость'!T29</f>
        <v>198.8</v>
      </c>
      <c r="S57" s="45">
        <f>I90/(Напряжение!E30*SQRT(3))</f>
        <v>40.90895392549871</v>
      </c>
      <c r="T57" s="45">
        <f>'[2]Ведомость'!AG29</f>
        <v>171.6</v>
      </c>
      <c r="U57" s="45">
        <f>'[2]Ведомость'!AH29</f>
        <v>127.6</v>
      </c>
      <c r="V57" s="45">
        <f>W57/(Напряжение!I30*SQRT(3))</f>
        <v>0.28532140267171796</v>
      </c>
      <c r="W57" s="45">
        <f>'[2]Ведомость'!BG29</f>
        <v>3.24</v>
      </c>
      <c r="X57" s="45">
        <f>'[2]Ведомость'!BH29</f>
        <v>18.36</v>
      </c>
    </row>
    <row r="58" spans="1:24" s="46" customFormat="1" ht="15">
      <c r="A58" s="42">
        <f t="shared" si="1"/>
        <v>40144.8750000001</v>
      </c>
      <c r="B58" s="45">
        <f>C58/(Напряжение!C31*SQRT(3))</f>
        <v>0</v>
      </c>
      <c r="C58" s="45">
        <f>'[2]Ведомость'!O30</f>
        <v>0</v>
      </c>
      <c r="D58" s="45">
        <f>'[2]Ведомость'!P30</f>
        <v>0</v>
      </c>
      <c r="E58" s="45">
        <f>F58/(Напряжение!C31*SQRT(3))</f>
        <v>3.2033380514029703</v>
      </c>
      <c r="F58" s="45">
        <f>'[2]Ведомость'!Q30</f>
        <v>59.2</v>
      </c>
      <c r="G58" s="45">
        <f>'[2]Ведомость'!R30</f>
        <v>58.400000000000006</v>
      </c>
      <c r="H58" s="45">
        <f>I58/(Напряжение!C31*SQRT(3))</f>
        <v>4.891583781196427</v>
      </c>
      <c r="I58" s="45">
        <f>'[2]Ведомость'!U30</f>
        <v>90.4</v>
      </c>
      <c r="J58" s="45">
        <f>'[2]Ведомость'!V30</f>
        <v>49.8</v>
      </c>
      <c r="K58" s="45">
        <f>L58/(Напряжение!C31*SQRT(3))</f>
        <v>16.969034002026547</v>
      </c>
      <c r="L58" s="45">
        <f>'[2]Ведомость'!W30</f>
        <v>313.6</v>
      </c>
      <c r="M58" s="45">
        <f>'[2]Ведомость'!X30</f>
        <v>147.2</v>
      </c>
      <c r="O58" s="42">
        <f t="shared" si="2"/>
        <v>40144.8750000001</v>
      </c>
      <c r="P58" s="45">
        <f>Q58/(Напряжение!C31*SQRT(3))</f>
        <v>9.54508162613993</v>
      </c>
      <c r="Q58" s="45">
        <f>'[2]Ведомость'!S30</f>
        <v>176.4</v>
      </c>
      <c r="R58" s="45">
        <f>'[2]Ведомость'!T30</f>
        <v>136</v>
      </c>
      <c r="S58" s="45">
        <f>I91/(Напряжение!E31*SQRT(3))</f>
        <v>39.19080613709043</v>
      </c>
      <c r="T58" s="45">
        <f>'[2]Ведомость'!AG30</f>
        <v>165.6</v>
      </c>
      <c r="U58" s="45">
        <f>'[2]Ведомость'!AH30</f>
        <v>116</v>
      </c>
      <c r="V58" s="45">
        <f>W58/(Напряжение!I31*SQRT(3))</f>
        <v>0.3171682373983113</v>
      </c>
      <c r="W58" s="45">
        <f>'[2]Ведомость'!BG30</f>
        <v>3.6</v>
      </c>
      <c r="X58" s="45">
        <f>'[2]Ведомость'!BH30</f>
        <v>19.08</v>
      </c>
    </row>
    <row r="59" spans="1:24" s="46" customFormat="1" ht="15" customHeight="1">
      <c r="A59" s="42">
        <f t="shared" si="1"/>
        <v>40143.9166666668</v>
      </c>
      <c r="B59" s="45">
        <f>C59/(Напряжение!C32*SQRT(3))</f>
        <v>0</v>
      </c>
      <c r="C59" s="45">
        <f>'[2]Ведомость'!O31</f>
        <v>0</v>
      </c>
      <c r="D59" s="45">
        <f>'[2]Ведомость'!P31</f>
        <v>0</v>
      </c>
      <c r="E59" s="45">
        <f>F59/(Напряжение!C32*SQRT(3))</f>
        <v>3.161339331722097</v>
      </c>
      <c r="F59" s="45">
        <f>'[2]Ведомость'!Q31</f>
        <v>58.4</v>
      </c>
      <c r="G59" s="45">
        <f>'[2]Ведомость'!R31</f>
        <v>48.8</v>
      </c>
      <c r="H59" s="45">
        <f>I59/(Напряжение!C32*SQRT(3))</f>
        <v>4.157377751305772</v>
      </c>
      <c r="I59" s="45">
        <f>'[2]Ведомость'!U31</f>
        <v>76.8</v>
      </c>
      <c r="J59" s="45">
        <f>'[2]Ведомость'!V31</f>
        <v>44.8</v>
      </c>
      <c r="K59" s="45">
        <f>L59/(Напряжение!C32*SQRT(3))</f>
        <v>13.771313801200368</v>
      </c>
      <c r="L59" s="45">
        <f>'[2]Ведомость'!W31</f>
        <v>254.39999999999998</v>
      </c>
      <c r="M59" s="45">
        <f>'[2]Ведомость'!X31</f>
        <v>145.6</v>
      </c>
      <c r="O59" s="42">
        <f t="shared" si="2"/>
        <v>40143.9166666668</v>
      </c>
      <c r="P59" s="45">
        <f>Q59/(Напряжение!C32*SQRT(3))</f>
        <v>9.57063003165183</v>
      </c>
      <c r="Q59" s="45">
        <f>'[2]Ведомость'!S31</f>
        <v>176.8</v>
      </c>
      <c r="R59" s="45">
        <f>'[2]Ведомость'!T31</f>
        <v>136</v>
      </c>
      <c r="S59" s="45">
        <f>I92/(Напряжение!E32*SQRT(3))</f>
        <v>37.82747392236676</v>
      </c>
      <c r="T59" s="45">
        <f>'[2]Ведомость'!AG31</f>
        <v>166</v>
      </c>
      <c r="U59" s="45">
        <f>'[2]Ведомость'!AH31</f>
        <v>117.19999999999999</v>
      </c>
      <c r="V59" s="45">
        <f>W59/(Напряжение!I32*SQRT(3))</f>
        <v>0.2853155986793059</v>
      </c>
      <c r="W59" s="45">
        <f>'[2]Ведомость'!BG31</f>
        <v>3.24</v>
      </c>
      <c r="X59" s="45">
        <f>'[2]Ведомость'!BH31</f>
        <v>19.44</v>
      </c>
    </row>
    <row r="60" spans="1:24" s="46" customFormat="1" ht="15">
      <c r="A60" s="42">
        <f t="shared" si="1"/>
        <v>40142.9583333334</v>
      </c>
      <c r="B60" s="45">
        <f>C60/(Напряжение!C33*SQRT(3))</f>
        <v>0</v>
      </c>
      <c r="C60" s="45">
        <f>'[2]Ведомость'!O32</f>
        <v>0</v>
      </c>
      <c r="D60" s="45">
        <f>'[2]Ведомость'!P32</f>
        <v>0</v>
      </c>
      <c r="E60" s="45">
        <f>F60/(Напряжение!C33*SQRT(3))</f>
        <v>3.216784466505232</v>
      </c>
      <c r="F60" s="45">
        <f>'[2]Ведомость'!Q32</f>
        <v>59.4</v>
      </c>
      <c r="G60" s="45">
        <f>'[2]Ведомость'!R32</f>
        <v>47.4</v>
      </c>
      <c r="H60" s="45">
        <f>I60/(Напряжение!C33*SQRT(3))</f>
        <v>4.126582093395601</v>
      </c>
      <c r="I60" s="45">
        <f>'[2]Ведомость'!U32</f>
        <v>76.2</v>
      </c>
      <c r="J60" s="45">
        <f>'[2]Ведомость'!V32</f>
        <v>42.8</v>
      </c>
      <c r="K60" s="45">
        <f>L60/(Напряжение!C33*SQRT(3))</f>
        <v>11.350808487870315</v>
      </c>
      <c r="L60" s="45">
        <f>'[2]Ведомость'!W32</f>
        <v>209.60000000000002</v>
      </c>
      <c r="M60" s="45">
        <f>'[2]Ведомость'!X32</f>
        <v>142.4</v>
      </c>
      <c r="O60" s="42">
        <f t="shared" si="2"/>
        <v>40142.9583333334</v>
      </c>
      <c r="P60" s="45">
        <f>Q60/(Напряжение!C33*SQRT(3))</f>
        <v>9.552875082348871</v>
      </c>
      <c r="Q60" s="45">
        <f>'[2]Ведомость'!S32</f>
        <v>176.4</v>
      </c>
      <c r="R60" s="45">
        <f>'[2]Ведомость'!T32</f>
        <v>134.8</v>
      </c>
      <c r="S60" s="45">
        <f>I93/(Напряжение!E33*SQRT(3))</f>
        <v>36.96126214592121</v>
      </c>
      <c r="T60" s="45">
        <f>'[2]Ведомость'!AG32</f>
        <v>165.6</v>
      </c>
      <c r="U60" s="45">
        <f>'[2]Ведомость'!AH32</f>
        <v>115.6</v>
      </c>
      <c r="V60" s="45">
        <f>W60/(Напряжение!I33*SQRT(3))</f>
        <v>0.31686654197381453</v>
      </c>
      <c r="W60" s="45">
        <f>'[2]Ведомость'!BG32</f>
        <v>3.6</v>
      </c>
      <c r="X60" s="45">
        <f>'[2]Ведомость'!BH32</f>
        <v>19.08</v>
      </c>
    </row>
    <row r="61" spans="1:24" s="46" customFormat="1" ht="15" customHeight="1">
      <c r="A61" s="42">
        <f t="shared" si="1"/>
        <v>40142.0000000001</v>
      </c>
      <c r="B61" s="45">
        <f>C61/(Напряжение!C34*SQRT(3))</f>
        <v>0</v>
      </c>
      <c r="C61" s="45">
        <f>'[2]Ведомость'!O33</f>
        <v>0</v>
      </c>
      <c r="D61" s="45">
        <f>'[2]Ведомость'!P33</f>
        <v>0</v>
      </c>
      <c r="E61" s="45">
        <f>F61/(Напряжение!C34*SQRT(3))</f>
        <v>3.315616635618879</v>
      </c>
      <c r="F61" s="45">
        <f>'[2]Ведомость'!Q33</f>
        <v>61.2</v>
      </c>
      <c r="G61" s="45">
        <f>'[2]Ведомость'!R33</f>
        <v>46</v>
      </c>
      <c r="H61" s="45">
        <f>I61/(Напряжение!C34*SQRT(3))</f>
        <v>4.084926377870318</v>
      </c>
      <c r="I61" s="45">
        <f>'[2]Ведомость'!U33</f>
        <v>75.4</v>
      </c>
      <c r="J61" s="45">
        <f>'[2]Ведомость'!V33</f>
        <v>42.400000000000006</v>
      </c>
      <c r="K61" s="45">
        <f>L61/(Напряжение!C34*SQRT(3))</f>
        <v>10.401934543118053</v>
      </c>
      <c r="L61" s="45">
        <f>'[2]Ведомость'!W33</f>
        <v>192</v>
      </c>
      <c r="M61" s="45">
        <f>'[2]Ведомость'!X33</f>
        <v>139.2</v>
      </c>
      <c r="O61" s="42">
        <f t="shared" si="2"/>
        <v>40142.0000000001</v>
      </c>
      <c r="P61" s="45">
        <f>Q61/(Напряжение!C34*SQRT(3))</f>
        <v>9.556777361489711</v>
      </c>
      <c r="Q61" s="45">
        <f>'[2]Ведомость'!S33</f>
        <v>176.4</v>
      </c>
      <c r="R61" s="45">
        <f>'[2]Ведомость'!T33</f>
        <v>134.39999999999998</v>
      </c>
      <c r="S61" s="45">
        <f>I94/(Напряжение!E34*SQRT(3))</f>
        <v>36.93566597858799</v>
      </c>
      <c r="T61" s="45">
        <f>'[2]Ведомость'!AG33</f>
        <v>166</v>
      </c>
      <c r="U61" s="45">
        <f>'[2]Ведомость'!AH33</f>
        <v>115.6</v>
      </c>
      <c r="V61" s="45">
        <f>W61/(Напряжение!I34*SQRT(3))</f>
        <v>0.3167158397333394</v>
      </c>
      <c r="W61" s="45">
        <f>'[2]Ведомость'!BG33</f>
        <v>3.6</v>
      </c>
      <c r="X61" s="45">
        <f>'[2]Ведомость'!BH33</f>
        <v>18.72</v>
      </c>
    </row>
    <row r="67" spans="1:28" ht="15">
      <c r="A67" s="16" t="s">
        <v>44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9">
        <f>AA67</f>
        <v>41808</v>
      </c>
      <c r="N67" s="56"/>
      <c r="O67" s="16" t="s">
        <v>44</v>
      </c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9">
        <f>AA34</f>
        <v>41808</v>
      </c>
      <c r="AB67" s="56"/>
    </row>
    <row r="68" spans="1:28" ht="15">
      <c r="A68" s="16" t="s">
        <v>5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 t="s">
        <v>5</v>
      </c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1:26" ht="15">
      <c r="A69" s="68"/>
      <c r="B69" s="100" t="str">
        <f>'[2]Ведомость'!$Y$7</f>
        <v>ГПП Яч. 1021 (тп12)</v>
      </c>
      <c r="C69" s="85"/>
      <c r="D69" s="81"/>
      <c r="E69" s="95" t="str">
        <f>'[2]Ведомость'!$AE$7</f>
        <v>ГПП Яч. 1025 (тп9)</v>
      </c>
      <c r="F69" s="82"/>
      <c r="G69" s="82"/>
      <c r="H69" s="94" t="str">
        <f>'[2]Ведомость'!$BE$7</f>
        <v>ГПП яч. ЯКНО-1 (тп14)</v>
      </c>
      <c r="I69" s="98"/>
      <c r="J69" s="99"/>
      <c r="K69" s="95" t="str">
        <f>'[2]Ведомость'!$AI$7</f>
        <v>ГПП Яч. 1029 (тп13)</v>
      </c>
      <c r="L69" s="82"/>
      <c r="M69" s="82"/>
      <c r="O69" s="68"/>
      <c r="P69" s="95" t="str">
        <f>'[2]Ведомость'!$AA$7</f>
        <v>ГПП Яч. 1022 (тп11)</v>
      </c>
      <c r="Q69" s="82"/>
      <c r="R69" s="82"/>
      <c r="S69" s="95" t="str">
        <f>'[2]Ведомость'!$AC$7</f>
        <v>ГПП Яч. 1023 (тп10)</v>
      </c>
      <c r="T69" s="82"/>
      <c r="U69" s="80"/>
      <c r="V69" s="78"/>
      <c r="W69" s="77"/>
      <c r="X69" s="77"/>
      <c r="Y69" s="77"/>
      <c r="Z69" s="77"/>
    </row>
    <row r="70" spans="1:26" ht="15">
      <c r="A70" s="41" t="s">
        <v>0</v>
      </c>
      <c r="B70" s="75" t="s">
        <v>1</v>
      </c>
      <c r="C70" s="75" t="s">
        <v>2</v>
      </c>
      <c r="D70" s="75" t="s">
        <v>3</v>
      </c>
      <c r="E70" s="75" t="s">
        <v>1</v>
      </c>
      <c r="F70" s="75" t="s">
        <v>2</v>
      </c>
      <c r="G70" s="4" t="s">
        <v>3</v>
      </c>
      <c r="H70" s="75" t="s">
        <v>1</v>
      </c>
      <c r="I70" s="75" t="s">
        <v>2</v>
      </c>
      <c r="J70" s="4" t="s">
        <v>3</v>
      </c>
      <c r="K70" s="75" t="s">
        <v>1</v>
      </c>
      <c r="L70" s="75" t="s">
        <v>2</v>
      </c>
      <c r="M70" s="4" t="s">
        <v>3</v>
      </c>
      <c r="N70" s="3"/>
      <c r="O70" s="41" t="s">
        <v>0</v>
      </c>
      <c r="P70" s="75" t="s">
        <v>1</v>
      </c>
      <c r="Q70" s="75" t="s">
        <v>2</v>
      </c>
      <c r="R70" s="4" t="s">
        <v>3</v>
      </c>
      <c r="S70" s="75" t="s">
        <v>1</v>
      </c>
      <c r="T70" s="75" t="s">
        <v>2</v>
      </c>
      <c r="U70" s="74" t="s">
        <v>3</v>
      </c>
      <c r="V70" s="18"/>
      <c r="W70" s="11"/>
      <c r="X70" s="11"/>
      <c r="Y70" s="11"/>
      <c r="Z70" s="12"/>
    </row>
    <row r="71" spans="1:26" s="46" customFormat="1" ht="15">
      <c r="A71" s="42">
        <f aca="true" t="shared" si="3" ref="A71:A94">A38</f>
        <v>40164.041666666664</v>
      </c>
      <c r="B71" s="45">
        <f>C71/(Напряжение!E11*SQRT(3))</f>
        <v>32.000709718710596</v>
      </c>
      <c r="C71" s="45">
        <f>'[2]Ведомость'!Y10</f>
        <v>606</v>
      </c>
      <c r="D71" s="45">
        <f>'[2]Ведомость'!Z10</f>
        <v>458.4</v>
      </c>
      <c r="E71" s="45">
        <f>F71/(Напряжение!E11*SQRT(3))</f>
        <v>2.598077422707197</v>
      </c>
      <c r="F71" s="45">
        <f>'[2]Ведомость'!AE10</f>
        <v>49.2</v>
      </c>
      <c r="G71" s="45">
        <f>'[2]Ведомость'!AF10</f>
        <v>46.8</v>
      </c>
      <c r="H71" s="45">
        <f>T38/(Напряжение!H11*SQRT(3))</f>
        <v>14.953174045397477</v>
      </c>
      <c r="I71" s="45">
        <f>'[2]Ведомость'!BE10</f>
        <v>720</v>
      </c>
      <c r="J71" s="45">
        <f>'[2]Ведомость'!BF10</f>
        <v>0</v>
      </c>
      <c r="K71" s="45">
        <f>L71/(Напряжение!E11*SQRT(3))</f>
        <v>19.24267099257119</v>
      </c>
      <c r="L71" s="45">
        <f>'[2]Ведомость'!AI10</f>
        <v>364.4</v>
      </c>
      <c r="M71" s="45">
        <f>'[2]Ведомость'!AJ10</f>
        <v>286</v>
      </c>
      <c r="O71" s="42">
        <f>A71</f>
        <v>40164.041666666664</v>
      </c>
      <c r="P71" s="45">
        <f>Q71/(Напряжение!E11*SQRT(3))</f>
        <v>0</v>
      </c>
      <c r="Q71" s="45">
        <f>'[2]Ведомость'!AA10</f>
        <v>0</v>
      </c>
      <c r="R71" s="45">
        <f>'[2]Ведомость'!AB10</f>
        <v>0</v>
      </c>
      <c r="S71" s="45">
        <f>T71/(Напряжение!E11*SQRT(3))</f>
        <v>2.3762903256468264</v>
      </c>
      <c r="T71" s="45">
        <f>'[2]Ведомость'!AC10</f>
        <v>45</v>
      </c>
      <c r="U71" s="76">
        <f>'[2]Ведомость'!AD10</f>
        <v>84.4</v>
      </c>
      <c r="V71" s="51"/>
      <c r="W71" s="52"/>
      <c r="X71" s="52"/>
      <c r="Z71" s="52"/>
    </row>
    <row r="72" spans="1:26" s="46" customFormat="1" ht="15">
      <c r="A72" s="42">
        <f t="shared" si="3"/>
        <v>40163.083333333336</v>
      </c>
      <c r="B72" s="45">
        <f>C72/(Напряжение!E12*SQRT(3))</f>
        <v>35.321310841275</v>
      </c>
      <c r="C72" s="45">
        <f>'[2]Ведомость'!Y11</f>
        <v>668.4</v>
      </c>
      <c r="D72" s="45">
        <f>'[2]Ведомость'!Z11</f>
        <v>456</v>
      </c>
      <c r="E72" s="45">
        <f>F72/(Напряжение!E12*SQRT(3))</f>
        <v>3.0438472538262125</v>
      </c>
      <c r="F72" s="45">
        <f>'[2]Ведомость'!AE11</f>
        <v>57.6</v>
      </c>
      <c r="G72" s="45">
        <f>'[2]Ведомость'!AF11</f>
        <v>45.6</v>
      </c>
      <c r="H72" s="45">
        <f>T39/(Напряжение!H12*SQRT(3))</f>
        <v>14.80779350228669</v>
      </c>
      <c r="I72" s="45">
        <f>'[2]Ведомость'!BE11</f>
        <v>762.12</v>
      </c>
      <c r="J72" s="45">
        <f>'[2]Ведомость'!BF11</f>
        <v>14.04</v>
      </c>
      <c r="K72" s="45">
        <f>L72/(Напряжение!E12*SQRT(3))</f>
        <v>21.3703442612382</v>
      </c>
      <c r="L72" s="45">
        <f>'[2]Ведомость'!AI11</f>
        <v>404.4</v>
      </c>
      <c r="M72" s="45">
        <f>'[2]Ведомость'!AJ11</f>
        <v>294.4</v>
      </c>
      <c r="O72" s="42">
        <f aca="true" t="shared" si="4" ref="O72:O94">A72</f>
        <v>40163.083333333336</v>
      </c>
      <c r="P72" s="45">
        <f>Q72/(Напряжение!E12*SQRT(3))</f>
        <v>0</v>
      </c>
      <c r="Q72" s="45">
        <f>'[2]Ведомость'!AA11</f>
        <v>0</v>
      </c>
      <c r="R72" s="45">
        <f>'[2]Ведомость'!AB11</f>
        <v>0</v>
      </c>
      <c r="S72" s="45">
        <f>T72/(Напряжение!E12*SQRT(3))</f>
        <v>1.934111275868739</v>
      </c>
      <c r="T72" s="45">
        <f>'[2]Ведомость'!AC11</f>
        <v>36.6</v>
      </c>
      <c r="U72" s="76">
        <f>'[2]Ведомость'!AD11</f>
        <v>75.8</v>
      </c>
      <c r="V72" s="51"/>
      <c r="W72" s="52"/>
      <c r="X72" s="52"/>
      <c r="Z72" s="52"/>
    </row>
    <row r="73" spans="1:26" s="46" customFormat="1" ht="15">
      <c r="A73" s="42">
        <f t="shared" si="3"/>
        <v>40162.125</v>
      </c>
      <c r="B73" s="45">
        <f>C73/(Напряжение!E13*SQRT(3))</f>
        <v>48.16014515636733</v>
      </c>
      <c r="C73" s="45">
        <f>'[2]Ведомость'!Y12</f>
        <v>912</v>
      </c>
      <c r="D73" s="45">
        <f>'[2]Ведомость'!Z12</f>
        <v>436.8</v>
      </c>
      <c r="E73" s="45">
        <f>F73/(Напряжение!E13*SQRT(3))</f>
        <v>3.485273662631846</v>
      </c>
      <c r="F73" s="45">
        <f>'[2]Ведомость'!AE12</f>
        <v>66</v>
      </c>
      <c r="G73" s="45">
        <f>'[2]Ведомость'!AF12</f>
        <v>48</v>
      </c>
      <c r="H73" s="45">
        <f>T40/(Напряжение!H13*SQRT(3))</f>
        <v>15.528561499843368</v>
      </c>
      <c r="I73" s="45">
        <f>'[2]Ведомость'!BE12</f>
        <v>850.6800000000001</v>
      </c>
      <c r="J73" s="45">
        <f>'[2]Ведомость'!BF12</f>
        <v>55.08</v>
      </c>
      <c r="K73" s="45">
        <f>L73/(Напряжение!E13*SQRT(3))</f>
        <v>23.129543397465888</v>
      </c>
      <c r="L73" s="45">
        <f>'[2]Ведомость'!AI12</f>
        <v>438</v>
      </c>
      <c r="M73" s="45">
        <f>'[2]Ведомость'!AJ12</f>
        <v>285.6</v>
      </c>
      <c r="O73" s="42">
        <f t="shared" si="4"/>
        <v>40162.125</v>
      </c>
      <c r="P73" s="45">
        <f>Q73/(Напряжение!E13*SQRT(3))</f>
        <v>0</v>
      </c>
      <c r="Q73" s="45">
        <f>'[2]Ведомость'!AA12</f>
        <v>0</v>
      </c>
      <c r="R73" s="45">
        <f>'[2]Ведомость'!AB12</f>
        <v>0</v>
      </c>
      <c r="S73" s="45">
        <f>T73/(Напряжение!E13*SQRT(3))</f>
        <v>1.8799354907529349</v>
      </c>
      <c r="T73" s="45">
        <f>'[2]Ведомость'!AC12</f>
        <v>35.599999999999994</v>
      </c>
      <c r="U73" s="76">
        <f>'[2]Ведомость'!AD12</f>
        <v>73</v>
      </c>
      <c r="V73" s="51"/>
      <c r="W73" s="52"/>
      <c r="X73" s="52"/>
      <c r="Z73" s="52"/>
    </row>
    <row r="74" spans="1:26" s="46" customFormat="1" ht="15">
      <c r="A74" s="42">
        <f t="shared" si="3"/>
        <v>40161.1666666667</v>
      </c>
      <c r="B74" s="45">
        <f>C74/(Напряжение!E14*SQRT(3))</f>
        <v>57.40103564714701</v>
      </c>
      <c r="C74" s="45">
        <f>'[2]Ведомость'!Y13</f>
        <v>1092</v>
      </c>
      <c r="D74" s="45">
        <f>'[2]Ведомость'!Z13</f>
        <v>444</v>
      </c>
      <c r="E74" s="45">
        <f>F74/(Напряжение!E14*SQRT(3))</f>
        <v>3.72160560789195</v>
      </c>
      <c r="F74" s="45">
        <f>'[2]Ведомость'!AE13</f>
        <v>70.80000000000001</v>
      </c>
      <c r="G74" s="45">
        <f>'[2]Ведомость'!AF13</f>
        <v>44.400000000000006</v>
      </c>
      <c r="H74" s="45">
        <f>T41/(Напряжение!H14*SQRT(3))</f>
        <v>15.494940794475355</v>
      </c>
      <c r="I74" s="45">
        <f>'[2]Ведомость'!BE13</f>
        <v>850.68</v>
      </c>
      <c r="J74" s="45">
        <f>'[2]Ведомость'!BF13</f>
        <v>49.32</v>
      </c>
      <c r="K74" s="45">
        <f>L74/(Напряжение!E14*SQRT(3))</f>
        <v>26.49278568329862</v>
      </c>
      <c r="L74" s="45">
        <f>'[2]Ведомость'!AI13</f>
        <v>504</v>
      </c>
      <c r="M74" s="45">
        <f>'[2]Ведомость'!AJ13</f>
        <v>288.8</v>
      </c>
      <c r="O74" s="42">
        <f t="shared" si="4"/>
        <v>40161.1666666667</v>
      </c>
      <c r="P74" s="45">
        <f>Q74/(Напряжение!E14*SQRT(3))</f>
        <v>0</v>
      </c>
      <c r="Q74" s="45">
        <f>'[2]Ведомость'!AA13</f>
        <v>0</v>
      </c>
      <c r="R74" s="45">
        <f>'[2]Ведомость'!AB13</f>
        <v>0</v>
      </c>
      <c r="S74" s="45">
        <f>T74/(Напряжение!E14*SQRT(3))</f>
        <v>2.1551670893159596</v>
      </c>
      <c r="T74" s="45">
        <f>'[2]Ведомость'!AC13</f>
        <v>41</v>
      </c>
      <c r="U74" s="76">
        <f>'[2]Ведомость'!AD13</f>
        <v>71.8</v>
      </c>
      <c r="V74" s="51"/>
      <c r="W74" s="52"/>
      <c r="X74" s="52"/>
      <c r="Z74" s="52"/>
    </row>
    <row r="75" spans="1:26" s="46" customFormat="1" ht="15">
      <c r="A75" s="42">
        <f t="shared" si="3"/>
        <v>40160.2083333334</v>
      </c>
      <c r="B75" s="45">
        <f>C75/(Напряжение!E15*SQRT(3))</f>
        <v>58.598748710827536</v>
      </c>
      <c r="C75" s="45">
        <f>'[2]Ведомость'!Y14</f>
        <v>1110</v>
      </c>
      <c r="D75" s="45">
        <f>'[2]Ведомость'!Z14</f>
        <v>448.8</v>
      </c>
      <c r="E75" s="45">
        <f>F75/(Напряжение!E15*SQRT(3))</f>
        <v>3.8009999163780024</v>
      </c>
      <c r="F75" s="45">
        <f>'[2]Ведомость'!AE14</f>
        <v>72</v>
      </c>
      <c r="G75" s="45">
        <f>'[2]Ведомость'!AF14</f>
        <v>45.6</v>
      </c>
      <c r="H75" s="45">
        <f>T42/(Напряжение!H15*SQRT(3))</f>
        <v>15.247472502181262</v>
      </c>
      <c r="I75" s="45">
        <f>'[2]Ведомость'!BE14</f>
        <v>763.92</v>
      </c>
      <c r="J75" s="45">
        <f>'[2]Ведомость'!BF14</f>
        <v>0</v>
      </c>
      <c r="K75" s="45">
        <f>L75/(Напряжение!E15*SQRT(3))</f>
        <v>26.56476608224182</v>
      </c>
      <c r="L75" s="45">
        <f>'[2]Ведомость'!AI14</f>
        <v>503.20000000000005</v>
      </c>
      <c r="M75" s="45">
        <f>'[2]Ведомость'!AJ14</f>
        <v>283.2</v>
      </c>
      <c r="O75" s="42">
        <f t="shared" si="4"/>
        <v>40160.2083333334</v>
      </c>
      <c r="P75" s="45">
        <f>Q75/(Напряжение!E15*SQRT(3))</f>
        <v>0</v>
      </c>
      <c r="Q75" s="45">
        <f>'[2]Ведомость'!AA14</f>
        <v>0</v>
      </c>
      <c r="R75" s="45">
        <f>'[2]Ведомость'!AB14</f>
        <v>0</v>
      </c>
      <c r="S75" s="45">
        <f>T75/(Напряжение!E15*SQRT(3))</f>
        <v>4.297241572127353</v>
      </c>
      <c r="T75" s="45">
        <f>'[2]Ведомость'!AC14</f>
        <v>81.4</v>
      </c>
      <c r="U75" s="76">
        <f>'[2]Ведомость'!AD14</f>
        <v>146.39999999999998</v>
      </c>
      <c r="V75" s="51"/>
      <c r="W75" s="52"/>
      <c r="X75" s="52"/>
      <c r="Z75" s="52"/>
    </row>
    <row r="76" spans="1:26" s="46" customFormat="1" ht="15">
      <c r="A76" s="42">
        <f t="shared" si="3"/>
        <v>40159.25</v>
      </c>
      <c r="B76" s="45">
        <f>C76/(Напряжение!E16*SQRT(3))</f>
        <v>8.549428494453558</v>
      </c>
      <c r="C76" s="45">
        <f>'[2]Ведомость'!Y15</f>
        <v>162</v>
      </c>
      <c r="D76" s="45">
        <f>'[2]Ведомость'!Z15</f>
        <v>46.8</v>
      </c>
      <c r="E76" s="45">
        <f>F76/(Напряжение!E16*SQRT(3))</f>
        <v>4.243049697247322</v>
      </c>
      <c r="F76" s="45">
        <f>'[2]Ведомость'!AE15</f>
        <v>80.4</v>
      </c>
      <c r="G76" s="45">
        <f>'[2]Ведомость'!AF15</f>
        <v>62.400000000000006</v>
      </c>
      <c r="H76" s="45">
        <f>T43/(Напряжение!H16*SQRT(3))</f>
        <v>15.115871934177905</v>
      </c>
      <c r="I76" s="45">
        <f>'[2]Ведомость'!BE15</f>
        <v>830.1600000000001</v>
      </c>
      <c r="J76" s="45">
        <f>'[2]Ведомость'!BF15</f>
        <v>8.280000000000001</v>
      </c>
      <c r="K76" s="45">
        <f>L76/(Напряжение!E16*SQRT(3))</f>
        <v>0</v>
      </c>
      <c r="L76" s="45">
        <f>'[2]Ведомость'!AI15</f>
        <v>0</v>
      </c>
      <c r="M76" s="45">
        <f>'[2]Ведомость'!AJ15</f>
        <v>0.4</v>
      </c>
      <c r="O76" s="42">
        <f t="shared" si="4"/>
        <v>40159.25</v>
      </c>
      <c r="P76" s="45">
        <f>Q76/(Напряжение!E16*SQRT(3))</f>
        <v>0</v>
      </c>
      <c r="Q76" s="45">
        <f>'[2]Ведомость'!AA15</f>
        <v>0</v>
      </c>
      <c r="R76" s="45">
        <f>'[2]Ведомость'!AB15</f>
        <v>0</v>
      </c>
      <c r="S76" s="45">
        <f>T76/(Напряжение!E16*SQRT(3))</f>
        <v>5.3407540965351865</v>
      </c>
      <c r="T76" s="45">
        <f>'[2]Ведомость'!AC15</f>
        <v>101.2</v>
      </c>
      <c r="U76" s="76">
        <f>'[2]Ведомость'!AD15</f>
        <v>189.4</v>
      </c>
      <c r="V76" s="51"/>
      <c r="W76" s="52"/>
      <c r="X76" s="52"/>
      <c r="Z76" s="52"/>
    </row>
    <row r="77" spans="1:26" s="46" customFormat="1" ht="15">
      <c r="A77" s="42">
        <f t="shared" si="3"/>
        <v>40158.2916666667</v>
      </c>
      <c r="B77" s="45">
        <f>C77/(Напряжение!E17*SQRT(3))</f>
        <v>7.294513167627014</v>
      </c>
      <c r="C77" s="45">
        <f>'[2]Ведомость'!Y16</f>
        <v>138</v>
      </c>
      <c r="D77" s="45">
        <f>'[2]Ведомость'!Z16</f>
        <v>48</v>
      </c>
      <c r="E77" s="45">
        <f>F77/(Напряжение!E17*SQRT(3))</f>
        <v>4.566999548427348</v>
      </c>
      <c r="F77" s="45">
        <f>'[2]Ведомость'!AE16</f>
        <v>86.4</v>
      </c>
      <c r="G77" s="45">
        <f>'[2]Ведомость'!AF16</f>
        <v>60</v>
      </c>
      <c r="H77" s="45">
        <f>T44/(Напряжение!H17*SQRT(3))</f>
        <v>15.693264350158485</v>
      </c>
      <c r="I77" s="45">
        <f>'[2]Ведомость'!BE16</f>
        <v>837</v>
      </c>
      <c r="J77" s="45">
        <f>'[2]Ведомость'!BF16</f>
        <v>11.16</v>
      </c>
      <c r="K77" s="45">
        <f>L77/(Напряжение!E17*SQRT(3))</f>
        <v>0</v>
      </c>
      <c r="L77" s="45">
        <f>'[2]Ведомость'!AI16</f>
        <v>0</v>
      </c>
      <c r="M77" s="45">
        <f>'[2]Ведомость'!AJ16</f>
        <v>0</v>
      </c>
      <c r="O77" s="42">
        <f t="shared" si="4"/>
        <v>40158.2916666667</v>
      </c>
      <c r="P77" s="45">
        <f>Q77/(Напряжение!E17*SQRT(3))</f>
        <v>0</v>
      </c>
      <c r="Q77" s="45">
        <f>'[2]Ведомость'!AA16</f>
        <v>0</v>
      </c>
      <c r="R77" s="45">
        <f>'[2]Ведомость'!AB16</f>
        <v>0</v>
      </c>
      <c r="S77" s="45">
        <f>T77/(Напряжение!E17*SQRT(3))</f>
        <v>4.503568999143634</v>
      </c>
      <c r="T77" s="45">
        <f>'[2]Ведомость'!AC16</f>
        <v>85.19999999999999</v>
      </c>
      <c r="U77" s="76">
        <f>'[2]Ведомость'!AD16</f>
        <v>166.60000000000002</v>
      </c>
      <c r="V77" s="51"/>
      <c r="W77" s="52"/>
      <c r="X77" s="52"/>
      <c r="Z77" s="52"/>
    </row>
    <row r="78" spans="1:26" s="46" customFormat="1" ht="15">
      <c r="A78" s="42">
        <f t="shared" si="3"/>
        <v>40157.3333333334</v>
      </c>
      <c r="B78" s="45">
        <f>C78/(Напряжение!E18*SQRT(3))</f>
        <v>7.804745158149731</v>
      </c>
      <c r="C78" s="45">
        <f>'[2]Ведомость'!Y17</f>
        <v>147.6</v>
      </c>
      <c r="D78" s="45">
        <f>'[2]Ведомость'!Z17</f>
        <v>39.599999999999994</v>
      </c>
      <c r="E78" s="45">
        <f>F78/(Напряжение!E18*SQRT(3))</f>
        <v>4.632084524755531</v>
      </c>
      <c r="F78" s="45">
        <f>'[2]Ведомость'!AE17</f>
        <v>87.6</v>
      </c>
      <c r="G78" s="45">
        <f>'[2]Ведомость'!AF17</f>
        <v>54</v>
      </c>
      <c r="H78" s="45">
        <f>T45/(Напряжение!H18*SQRT(3))</f>
        <v>15.181805296434282</v>
      </c>
      <c r="I78" s="45">
        <f>'[2]Ведомость'!BE17</f>
        <v>862.9200000000001</v>
      </c>
      <c r="J78" s="45">
        <f>'[2]Ведомость'!BF17</f>
        <v>20.88</v>
      </c>
      <c r="K78" s="45">
        <f>L78/(Напряжение!E18*SQRT(3))</f>
        <v>0</v>
      </c>
      <c r="L78" s="45">
        <f>'[2]Ведомость'!AI17</f>
        <v>0</v>
      </c>
      <c r="M78" s="45">
        <f>'[2]Ведомость'!AJ17</f>
        <v>0</v>
      </c>
      <c r="O78" s="42">
        <f t="shared" si="4"/>
        <v>40157.3333333334</v>
      </c>
      <c r="P78" s="45">
        <f>Q78/(Напряжение!E18*SQRT(3))</f>
        <v>0</v>
      </c>
      <c r="Q78" s="45">
        <f>'[2]Ведомость'!AA17</f>
        <v>0</v>
      </c>
      <c r="R78" s="45">
        <f>'[2]Ведомость'!AB17</f>
        <v>0</v>
      </c>
      <c r="S78" s="45">
        <f>T78/(Напряжение!E18*SQRT(3))</f>
        <v>4.198487571524991</v>
      </c>
      <c r="T78" s="45">
        <f>'[2]Ведомость'!AC17</f>
        <v>79.4</v>
      </c>
      <c r="U78" s="76">
        <f>'[2]Ведомость'!AD17</f>
        <v>138.2</v>
      </c>
      <c r="V78" s="51"/>
      <c r="W78" s="52"/>
      <c r="X78" s="52"/>
      <c r="Z78" s="52"/>
    </row>
    <row r="79" spans="1:26" s="46" customFormat="1" ht="15">
      <c r="A79" s="42">
        <f t="shared" si="3"/>
        <v>40156.375</v>
      </c>
      <c r="B79" s="45">
        <f>C79/(Напряжение!E19*SQRT(3))</f>
        <v>7.3476078185575355</v>
      </c>
      <c r="C79" s="45">
        <f>'[2]Ведомость'!Y18</f>
        <v>138</v>
      </c>
      <c r="D79" s="45">
        <f>'[2]Ведомость'!Z18</f>
        <v>39.599999999999994</v>
      </c>
      <c r="E79" s="45">
        <f>F79/(Напряжение!E19*SQRT(3))</f>
        <v>4.664133658736522</v>
      </c>
      <c r="F79" s="45">
        <f>'[2]Ведомость'!AE18</f>
        <v>87.6</v>
      </c>
      <c r="G79" s="45">
        <f>'[2]Ведомость'!AF18</f>
        <v>48</v>
      </c>
      <c r="H79" s="45">
        <f>T46/(Напряжение!H19*SQRT(3))</f>
        <v>15.144094885362733</v>
      </c>
      <c r="I79" s="45">
        <f>'[2]Ведомость'!BE18</f>
        <v>846.72</v>
      </c>
      <c r="J79" s="45">
        <f>'[2]Ведомость'!BF18</f>
        <v>18.72</v>
      </c>
      <c r="K79" s="45">
        <f>L79/(Напряжение!E19*SQRT(3))</f>
        <v>0</v>
      </c>
      <c r="L79" s="45">
        <f>'[2]Ведомость'!AI18</f>
        <v>0</v>
      </c>
      <c r="M79" s="45">
        <f>'[2]Ведомость'!AJ18</f>
        <v>0</v>
      </c>
      <c r="O79" s="42">
        <f t="shared" si="4"/>
        <v>40156.375</v>
      </c>
      <c r="P79" s="45">
        <f>Q79/(Напряжение!E19*SQRT(3))</f>
        <v>0</v>
      </c>
      <c r="Q79" s="45">
        <f>'[2]Ведомость'!AA18</f>
        <v>0</v>
      </c>
      <c r="R79" s="45">
        <f>'[2]Ведомость'!AB18</f>
        <v>0</v>
      </c>
      <c r="S79" s="45">
        <f>T79/(Напряжение!E19*SQRT(3))</f>
        <v>3.4395323556435993</v>
      </c>
      <c r="T79" s="45">
        <f>'[2]Ведомость'!AC18</f>
        <v>64.6</v>
      </c>
      <c r="U79" s="76">
        <f>'[2]Ведомость'!AD18</f>
        <v>105.6</v>
      </c>
      <c r="V79" s="51"/>
      <c r="W79" s="52"/>
      <c r="X79" s="52"/>
      <c r="Z79" s="52"/>
    </row>
    <row r="80" spans="1:26" s="46" customFormat="1" ht="15">
      <c r="A80" s="42">
        <f t="shared" si="3"/>
        <v>40155.4166666667</v>
      </c>
      <c r="B80" s="45">
        <f>C80/(Напряжение!E20*SQRT(3))</f>
        <v>7.7244104830464355</v>
      </c>
      <c r="C80" s="45">
        <f>'[2]Ведомость'!Y19</f>
        <v>145.2</v>
      </c>
      <c r="D80" s="45">
        <f>'[2]Ведомость'!Z19</f>
        <v>42</v>
      </c>
      <c r="E80" s="45">
        <f>F80/(Напряжение!E20*SQRT(3))</f>
        <v>4.915533943756823</v>
      </c>
      <c r="F80" s="45">
        <f>'[2]Ведомость'!AE19</f>
        <v>92.4</v>
      </c>
      <c r="G80" s="45">
        <f>'[2]Ведомость'!AF19</f>
        <v>52.8</v>
      </c>
      <c r="H80" s="45">
        <f>T47/(Напряжение!H20*SQRT(3))</f>
        <v>15.671606893990427</v>
      </c>
      <c r="I80" s="45">
        <f>'[2]Ведомость'!BE19</f>
        <v>776.88</v>
      </c>
      <c r="J80" s="45">
        <f>'[2]Ведомость'!BF19</f>
        <v>0</v>
      </c>
      <c r="K80" s="45">
        <f>L80/(Напряжение!E20*SQRT(3))</f>
        <v>0</v>
      </c>
      <c r="L80" s="45">
        <f>'[2]Ведомость'!AI19</f>
        <v>0</v>
      </c>
      <c r="M80" s="45">
        <f>'[2]Ведомость'!AJ19</f>
        <v>0</v>
      </c>
      <c r="O80" s="42">
        <f t="shared" si="4"/>
        <v>40155.4166666667</v>
      </c>
      <c r="P80" s="45">
        <f>Q80/(Напряжение!E20*SQRT(3))</f>
        <v>0</v>
      </c>
      <c r="Q80" s="45">
        <f>'[2]Ведомость'!AA19</f>
        <v>0</v>
      </c>
      <c r="R80" s="45">
        <f>'[2]Ведомость'!AB19</f>
        <v>0</v>
      </c>
      <c r="S80" s="45">
        <f>T80/(Напряжение!E20*SQRT(3))</f>
        <v>4.692100582676967</v>
      </c>
      <c r="T80" s="45">
        <f>'[2]Ведомость'!AC19</f>
        <v>88.2</v>
      </c>
      <c r="U80" s="76">
        <f>'[2]Ведомость'!AD19</f>
        <v>144.2</v>
      </c>
      <c r="V80" s="51"/>
      <c r="W80" s="52"/>
      <c r="X80" s="52"/>
      <c r="Z80" s="52"/>
    </row>
    <row r="81" spans="1:26" s="46" customFormat="1" ht="15">
      <c r="A81" s="42">
        <f t="shared" si="3"/>
        <v>40154.4583333334</v>
      </c>
      <c r="B81" s="45">
        <f>C81/(Напряжение!E21*SQRT(3))</f>
        <v>6.959311015440095</v>
      </c>
      <c r="C81" s="45">
        <f>'[2]Ведомость'!Y20</f>
        <v>130.8</v>
      </c>
      <c r="D81" s="45">
        <f>'[2]Ведомость'!Z20</f>
        <v>43.2</v>
      </c>
      <c r="E81" s="45">
        <f>F81/(Напряжение!E21*SQRT(3))</f>
        <v>4.916210533843003</v>
      </c>
      <c r="F81" s="45">
        <f>'[2]Ведомость'!AE20</f>
        <v>92.4</v>
      </c>
      <c r="G81" s="45">
        <f>'[2]Ведомость'!AF20</f>
        <v>57.599999999999994</v>
      </c>
      <c r="H81" s="45">
        <f>T48/(Напряжение!H21*SQRT(3))</f>
        <v>15.975726992496366</v>
      </c>
      <c r="I81" s="45">
        <f>'[2]Ведомость'!BE20</f>
        <v>734.04</v>
      </c>
      <c r="J81" s="45">
        <f>'[2]Ведомость'!BF20</f>
        <v>0</v>
      </c>
      <c r="K81" s="45">
        <f>L81/(Напряжение!E21*SQRT(3))</f>
        <v>0</v>
      </c>
      <c r="L81" s="45">
        <f>'[2]Ведомость'!AI20</f>
        <v>0</v>
      </c>
      <c r="M81" s="45">
        <f>'[2]Ведомость'!AJ20</f>
        <v>0</v>
      </c>
      <c r="O81" s="42">
        <f t="shared" si="4"/>
        <v>40154.4583333334</v>
      </c>
      <c r="P81" s="45">
        <f>Q81/(Напряжение!E21*SQRT(3))</f>
        <v>0</v>
      </c>
      <c r="Q81" s="45">
        <f>'[2]Ведомость'!AA20</f>
        <v>0</v>
      </c>
      <c r="R81" s="45">
        <f>'[2]Ведомость'!AB20</f>
        <v>0</v>
      </c>
      <c r="S81" s="45">
        <f>T81/(Напряжение!E21*SQRT(3))</f>
        <v>4.724669863693275</v>
      </c>
      <c r="T81" s="45">
        <f>'[2]Ведомость'!AC20</f>
        <v>88.8</v>
      </c>
      <c r="U81" s="76">
        <f>'[2]Ведомость'!AD20</f>
        <v>128.6</v>
      </c>
      <c r="V81" s="51"/>
      <c r="W81" s="52"/>
      <c r="X81" s="52"/>
      <c r="Z81" s="52"/>
    </row>
    <row r="82" spans="1:26" s="46" customFormat="1" ht="15">
      <c r="A82" s="42">
        <f t="shared" si="3"/>
        <v>40153.5000000001</v>
      </c>
      <c r="B82" s="45">
        <f>C82/(Напряжение!E22*SQRT(3))</f>
        <v>6.408001286726659</v>
      </c>
      <c r="C82" s="45">
        <f>'[2]Ведомость'!Y21</f>
        <v>120</v>
      </c>
      <c r="D82" s="45">
        <f>'[2]Ведомость'!Z21</f>
        <v>36</v>
      </c>
      <c r="E82" s="45">
        <f>F82/(Напряжение!E22*SQRT(3))</f>
        <v>5.25456105511586</v>
      </c>
      <c r="F82" s="45">
        <f>'[2]Ведомость'!AE21</f>
        <v>98.4</v>
      </c>
      <c r="G82" s="45">
        <f>'[2]Ведомость'!AF21</f>
        <v>48</v>
      </c>
      <c r="H82" s="45">
        <f>T49/(Напряжение!H22*SQRT(3))</f>
        <v>15.921897832191906</v>
      </c>
      <c r="I82" s="45">
        <f>'[2]Ведомость'!BE21</f>
        <v>720.72</v>
      </c>
      <c r="J82" s="45">
        <f>'[2]Ведомость'!BF21</f>
        <v>0</v>
      </c>
      <c r="K82" s="45">
        <f>L82/(Напряжение!E22*SQRT(3))</f>
        <v>0</v>
      </c>
      <c r="L82" s="45">
        <f>'[2]Ведомость'!AI21</f>
        <v>0</v>
      </c>
      <c r="M82" s="45">
        <f>'[2]Ведомость'!AJ21</f>
        <v>1.6</v>
      </c>
      <c r="O82" s="42">
        <f t="shared" si="4"/>
        <v>40153.5000000001</v>
      </c>
      <c r="P82" s="45">
        <f>Q82/(Напряжение!E22*SQRT(3))</f>
        <v>0</v>
      </c>
      <c r="Q82" s="45">
        <f>'[2]Ведомость'!AA21</f>
        <v>0</v>
      </c>
      <c r="R82" s="45">
        <f>'[2]Ведомость'!AB21</f>
        <v>0</v>
      </c>
      <c r="S82" s="45">
        <f>T82/(Напряжение!E22*SQRT(3))</f>
        <v>5.105041025092238</v>
      </c>
      <c r="T82" s="45">
        <f>'[2]Ведомость'!AC21</f>
        <v>95.6</v>
      </c>
      <c r="U82" s="76">
        <f>'[2]Ведомость'!AD21</f>
        <v>141.2</v>
      </c>
      <c r="V82" s="51"/>
      <c r="W82" s="52"/>
      <c r="X82" s="52"/>
      <c r="Z82" s="52"/>
    </row>
    <row r="83" spans="1:26" s="46" customFormat="1" ht="15">
      <c r="A83" s="42">
        <f t="shared" si="3"/>
        <v>40152.5416666667</v>
      </c>
      <c r="B83" s="45">
        <f>C83/(Напряжение!E23*SQRT(3))</f>
        <v>5.333425293865844</v>
      </c>
      <c r="C83" s="45">
        <f>'[2]Ведомость'!Y22</f>
        <v>99.6</v>
      </c>
      <c r="D83" s="45">
        <f>'[2]Ведомость'!Z22</f>
        <v>36</v>
      </c>
      <c r="E83" s="45">
        <f>F83/(Напряжение!E23*SQRT(3))</f>
        <v>5.076392749583153</v>
      </c>
      <c r="F83" s="45">
        <f>'[2]Ведомость'!AE22</f>
        <v>94.8</v>
      </c>
      <c r="G83" s="45">
        <f>'[2]Ведомость'!AF22</f>
        <v>44.400000000000006</v>
      </c>
      <c r="H83" s="45">
        <f>T50/(Напряжение!H23*SQRT(3))</f>
        <v>15.067592787645589</v>
      </c>
      <c r="I83" s="45">
        <f>'[2]Ведомость'!BE22</f>
        <v>731.88</v>
      </c>
      <c r="J83" s="45">
        <f>'[2]Ведомость'!BF22</f>
        <v>0</v>
      </c>
      <c r="K83" s="45">
        <f>L83/(Напряжение!E23*SQRT(3))</f>
        <v>29.4730650777486</v>
      </c>
      <c r="L83" s="45">
        <f>'[2]Ведомость'!AI22</f>
        <v>550.4</v>
      </c>
      <c r="M83" s="45">
        <f>'[2]Ведомость'!AJ22</f>
        <v>261.59999999999997</v>
      </c>
      <c r="O83" s="42">
        <f t="shared" si="4"/>
        <v>40152.5416666667</v>
      </c>
      <c r="P83" s="45">
        <f>Q83/(Напряжение!E23*SQRT(3))</f>
        <v>0</v>
      </c>
      <c r="Q83" s="45">
        <f>'[2]Ведомость'!AA22</f>
        <v>0</v>
      </c>
      <c r="R83" s="45">
        <f>'[2]Ведомость'!AB22</f>
        <v>0</v>
      </c>
      <c r="S83" s="45">
        <f>T83/(Напряжение!E23*SQRT(3))</f>
        <v>3.2557455609140895</v>
      </c>
      <c r="T83" s="45">
        <f>'[2]Ведомость'!AC22</f>
        <v>60.8</v>
      </c>
      <c r="U83" s="76">
        <f>'[2]Ведомость'!AD22</f>
        <v>114</v>
      </c>
      <c r="V83" s="51"/>
      <c r="W83" s="52"/>
      <c r="X83" s="52"/>
      <c r="Z83" s="52"/>
    </row>
    <row r="84" spans="1:26" s="46" customFormat="1" ht="15">
      <c r="A84" s="42">
        <f t="shared" si="3"/>
        <v>40151.5833333334</v>
      </c>
      <c r="B84" s="45">
        <f>C84/(Напряжение!E24*SQRT(3))</f>
        <v>5.790640983744116</v>
      </c>
      <c r="C84" s="45">
        <f>'[2]Ведомость'!Y23</f>
        <v>108</v>
      </c>
      <c r="D84" s="45">
        <f>'[2]Ведомость'!Z23</f>
        <v>36</v>
      </c>
      <c r="E84" s="45">
        <f>F84/(Напряжение!E24*SQRT(3))</f>
        <v>5.468938706869443</v>
      </c>
      <c r="F84" s="45">
        <f>'[2]Ведомость'!AE23</f>
        <v>102</v>
      </c>
      <c r="G84" s="45">
        <f>'[2]Ведомость'!AF23</f>
        <v>50.4</v>
      </c>
      <c r="H84" s="45">
        <f>T51/(Напряжение!H24*SQRT(3))</f>
        <v>14.826582326316082</v>
      </c>
      <c r="I84" s="45">
        <f>'[2]Ведомость'!BE23</f>
        <v>790.2</v>
      </c>
      <c r="J84" s="45">
        <f>'[2]Ведомость'!BF23</f>
        <v>7.5600000000000005</v>
      </c>
      <c r="K84" s="45">
        <f>L84/(Напряжение!E24*SQRT(3))</f>
        <v>42.5504878212901</v>
      </c>
      <c r="L84" s="45">
        <f>'[2]Ведомость'!AI23</f>
        <v>793.6</v>
      </c>
      <c r="M84" s="45">
        <f>'[2]Ведомость'!AJ23</f>
        <v>407.2</v>
      </c>
      <c r="O84" s="42">
        <f t="shared" si="4"/>
        <v>40151.5833333334</v>
      </c>
      <c r="P84" s="45">
        <f>Q84/(Напряжение!E24*SQRT(3))</f>
        <v>0</v>
      </c>
      <c r="Q84" s="45">
        <f>'[2]Ведомость'!AA23</f>
        <v>0</v>
      </c>
      <c r="R84" s="45">
        <f>'[2]Ведомость'!AB23</f>
        <v>0</v>
      </c>
      <c r="S84" s="45">
        <f>T84/(Напряжение!E24*SQRT(3))</f>
        <v>4.149959371683283</v>
      </c>
      <c r="T84" s="45">
        <f>'[2]Ведомость'!AC23</f>
        <v>77.4</v>
      </c>
      <c r="U84" s="76">
        <f>'[2]Ведомость'!AD23</f>
        <v>102.19999999999999</v>
      </c>
      <c r="V84" s="51"/>
      <c r="W84" s="52"/>
      <c r="X84" s="52"/>
      <c r="Z84" s="52"/>
    </row>
    <row r="85" spans="1:26" s="46" customFormat="1" ht="15">
      <c r="A85" s="42">
        <f t="shared" si="3"/>
        <v>40150.6250000001</v>
      </c>
      <c r="B85" s="45">
        <f>C85/(Напряжение!E25*SQRT(3))</f>
        <v>69.9684185475311</v>
      </c>
      <c r="C85" s="45">
        <f>'[2]Ведомость'!Y24</f>
        <v>1309.2</v>
      </c>
      <c r="D85" s="45">
        <f>'[2]Ведомость'!Z24</f>
        <v>373.20000000000005</v>
      </c>
      <c r="E85" s="45">
        <f>F85/(Напряжение!E25*SQRT(3))</f>
        <v>6.09257540056412</v>
      </c>
      <c r="F85" s="45">
        <f>'[2]Ведомость'!AE24</f>
        <v>114</v>
      </c>
      <c r="G85" s="45">
        <f>'[2]Ведомость'!AF24</f>
        <v>48</v>
      </c>
      <c r="H85" s="45">
        <f>T52/(Напряжение!H25*SQRT(3))</f>
        <v>14.849247620055806</v>
      </c>
      <c r="I85" s="45">
        <f>'[2]Ведомость'!BE24</f>
        <v>774</v>
      </c>
      <c r="J85" s="45">
        <f>'[2]Ведомость'!BF24</f>
        <v>0</v>
      </c>
      <c r="K85" s="45">
        <f>L85/(Напряжение!E25*SQRT(3))</f>
        <v>40.36063984654407</v>
      </c>
      <c r="L85" s="45">
        <f>'[2]Ведомость'!AI24</f>
        <v>755.2</v>
      </c>
      <c r="M85" s="45">
        <f>'[2]Ведомость'!AJ24</f>
        <v>382.4</v>
      </c>
      <c r="O85" s="42">
        <f t="shared" si="4"/>
        <v>40150.6250000001</v>
      </c>
      <c r="P85" s="45">
        <f>Q85/(Напряжение!E25*SQRT(3))</f>
        <v>0</v>
      </c>
      <c r="Q85" s="45">
        <f>'[2]Ведомость'!AA24</f>
        <v>0</v>
      </c>
      <c r="R85" s="45">
        <f>'[2]Ведомость'!AB24</f>
        <v>0</v>
      </c>
      <c r="S85" s="45">
        <f>T85/(Напряжение!E25*SQRT(3))</f>
        <v>3.9548296459802184</v>
      </c>
      <c r="T85" s="45">
        <f>'[2]Ведомость'!AC24</f>
        <v>74</v>
      </c>
      <c r="U85" s="76">
        <f>'[2]Ведомость'!AD24</f>
        <v>84.2</v>
      </c>
      <c r="V85" s="51"/>
      <c r="W85" s="52"/>
      <c r="X85" s="52"/>
      <c r="Z85" s="52"/>
    </row>
    <row r="86" spans="1:26" s="46" customFormat="1" ht="15">
      <c r="A86" s="42">
        <f t="shared" si="3"/>
        <v>40149.6666666667</v>
      </c>
      <c r="B86" s="45">
        <f>C86/(Напряжение!E26*SQRT(3))</f>
        <v>95.95450724861384</v>
      </c>
      <c r="C86" s="45">
        <f>'[2]Ведомость'!Y25</f>
        <v>1808.4</v>
      </c>
      <c r="D86" s="45">
        <f>'[2]Ведомость'!Z25</f>
        <v>585.5999999999999</v>
      </c>
      <c r="E86" s="45">
        <f>F86/(Напряжение!E26*SQRT(3))</f>
        <v>5.603182905028545</v>
      </c>
      <c r="F86" s="45">
        <f>'[2]Ведомость'!AE25</f>
        <v>105.6</v>
      </c>
      <c r="G86" s="45">
        <f>'[2]Ведомость'!AF25</f>
        <v>44.400000000000006</v>
      </c>
      <c r="H86" s="45">
        <f>T53/(Напряжение!H26*SQRT(3))</f>
        <v>14.85348140187302</v>
      </c>
      <c r="I86" s="45">
        <f>'[2]Ведомость'!BE25</f>
        <v>759.6</v>
      </c>
      <c r="J86" s="45">
        <f>'[2]Ведомость'!BF25</f>
        <v>0</v>
      </c>
      <c r="K86" s="45">
        <f>L86/(Напряжение!E26*SQRT(3))</f>
        <v>38.9463660254825</v>
      </c>
      <c r="L86" s="45">
        <f>'[2]Ведомость'!AI25</f>
        <v>734</v>
      </c>
      <c r="M86" s="45">
        <f>'[2]Ведомость'!AJ25</f>
        <v>364.4</v>
      </c>
      <c r="O86" s="42">
        <f t="shared" si="4"/>
        <v>40149.6666666667</v>
      </c>
      <c r="P86" s="45">
        <f>Q86/(Напряжение!E26*SQRT(3))</f>
        <v>0</v>
      </c>
      <c r="Q86" s="45">
        <f>'[2]Ведомость'!AA25</f>
        <v>0</v>
      </c>
      <c r="R86" s="45">
        <f>'[2]Ведомость'!AB25</f>
        <v>0</v>
      </c>
      <c r="S86" s="45">
        <f>T86/(Напряжение!E26*SQRT(3))</f>
        <v>5.221147706958417</v>
      </c>
      <c r="T86" s="45">
        <f>'[2]Ведомость'!AC25</f>
        <v>98.4</v>
      </c>
      <c r="U86" s="76">
        <f>'[2]Ведомость'!AD25</f>
        <v>122</v>
      </c>
      <c r="V86" s="51"/>
      <c r="W86" s="52"/>
      <c r="X86" s="52"/>
      <c r="Z86" s="52"/>
    </row>
    <row r="87" spans="1:26" s="46" customFormat="1" ht="15">
      <c r="A87" s="42">
        <f t="shared" si="3"/>
        <v>40148.7083333334</v>
      </c>
      <c r="B87" s="45">
        <f>C87/(Напряжение!E27*SQRT(3))</f>
        <v>88.60990816018634</v>
      </c>
      <c r="C87" s="45">
        <f>'[2]Ведомость'!Y26</f>
        <v>1668</v>
      </c>
      <c r="D87" s="45">
        <f>'[2]Ведомость'!Z26</f>
        <v>565.2</v>
      </c>
      <c r="E87" s="45">
        <f>F87/(Напряжение!E27*SQRT(3))</f>
        <v>5.6735840476666075</v>
      </c>
      <c r="F87" s="45">
        <f>'[2]Ведомость'!AE26</f>
        <v>106.80000000000001</v>
      </c>
      <c r="G87" s="45">
        <f>'[2]Ведомость'!AF26</f>
        <v>44.400000000000006</v>
      </c>
      <c r="H87" s="45">
        <f>T54/(Напряжение!H27*SQRT(3))</f>
        <v>14.86544338259556</v>
      </c>
      <c r="I87" s="45">
        <f>'[2]Ведомость'!BE26</f>
        <v>748.44</v>
      </c>
      <c r="J87" s="45">
        <f>'[2]Ведомость'!BF26</f>
        <v>0</v>
      </c>
      <c r="K87" s="45">
        <f>L87/(Напряжение!E27*SQRT(3))</f>
        <v>36.803923485238066</v>
      </c>
      <c r="L87" s="45">
        <f>'[2]Ведомость'!AI26</f>
        <v>692.8</v>
      </c>
      <c r="M87" s="45">
        <f>'[2]Ведомость'!AJ26</f>
        <v>339.20000000000005</v>
      </c>
      <c r="O87" s="42">
        <f t="shared" si="4"/>
        <v>40148.7083333334</v>
      </c>
      <c r="P87" s="45">
        <f>Q87/(Напряжение!E27*SQRT(3))</f>
        <v>0</v>
      </c>
      <c r="Q87" s="45">
        <f>'[2]Ведомость'!AA26</f>
        <v>0</v>
      </c>
      <c r="R87" s="45">
        <f>'[2]Ведомость'!AB26</f>
        <v>0</v>
      </c>
      <c r="S87" s="45">
        <f>T87/(Напряжение!E27*SQRT(3))</f>
        <v>4.313623826503076</v>
      </c>
      <c r="T87" s="45">
        <f>'[2]Ведомость'!AC26</f>
        <v>81.2</v>
      </c>
      <c r="U87" s="76">
        <f>'[2]Ведомость'!AD26</f>
        <v>120.4</v>
      </c>
      <c r="V87" s="51"/>
      <c r="W87" s="52"/>
      <c r="X87" s="52"/>
      <c r="Z87" s="52"/>
    </row>
    <row r="88" spans="1:26" s="46" customFormat="1" ht="15">
      <c r="A88" s="42">
        <f t="shared" si="3"/>
        <v>40147.7500000001</v>
      </c>
      <c r="B88" s="45">
        <f>C88/(Напряжение!E28*SQRT(3))</f>
        <v>85.48352936058033</v>
      </c>
      <c r="C88" s="45">
        <f>'[2]Ведомость'!Y27</f>
        <v>1609.2</v>
      </c>
      <c r="D88" s="45">
        <f>'[2]Ведомость'!Z27</f>
        <v>542.4000000000001</v>
      </c>
      <c r="E88" s="45">
        <f>F88/(Напряжение!E28*SQRT(3))</f>
        <v>5.92838794223264</v>
      </c>
      <c r="F88" s="45">
        <f>'[2]Ведомость'!AE27</f>
        <v>111.6</v>
      </c>
      <c r="G88" s="45">
        <f>'[2]Ведомость'!AF27</f>
        <v>45.6</v>
      </c>
      <c r="H88" s="45">
        <f>T55/(Напряжение!H28*SQRT(3))</f>
        <v>14.977960292344521</v>
      </c>
      <c r="I88" s="45">
        <f>'[2]Ведомость'!BE27</f>
        <v>777.6</v>
      </c>
      <c r="J88" s="45">
        <f>'[2]Ведомость'!BF27</f>
        <v>0</v>
      </c>
      <c r="K88" s="45">
        <f>L88/(Напряжение!E28*SQRT(3))</f>
        <v>36.6327627684913</v>
      </c>
      <c r="L88" s="45">
        <f>'[2]Ведомость'!AI27</f>
        <v>689.6</v>
      </c>
      <c r="M88" s="45">
        <f>'[2]Ведомость'!AJ27</f>
        <v>337.6</v>
      </c>
      <c r="O88" s="42">
        <f t="shared" si="4"/>
        <v>40147.7500000001</v>
      </c>
      <c r="P88" s="45">
        <f>Q88/(Напряжение!E28*SQRT(3))</f>
        <v>0</v>
      </c>
      <c r="Q88" s="45">
        <f>'[2]Ведомость'!AA27</f>
        <v>0</v>
      </c>
      <c r="R88" s="45">
        <f>'[2]Ведомость'!AB27</f>
        <v>0</v>
      </c>
      <c r="S88" s="45">
        <f>T88/(Напряжение!E28*SQRT(3))</f>
        <v>3.612279391324548</v>
      </c>
      <c r="T88" s="45">
        <f>'[2]Ведомость'!AC27</f>
        <v>68</v>
      </c>
      <c r="U88" s="76">
        <f>'[2]Ведомость'!AD27</f>
        <v>106</v>
      </c>
      <c r="V88" s="51"/>
      <c r="W88" s="52"/>
      <c r="X88" s="52"/>
      <c r="Z88" s="52"/>
    </row>
    <row r="89" spans="1:26" s="46" customFormat="1" ht="15">
      <c r="A89" s="42">
        <f t="shared" si="3"/>
        <v>40146.7916666668</v>
      </c>
      <c r="B89" s="45">
        <f>C89/(Напряжение!E29*SQRT(3))</f>
        <v>82.81321099692022</v>
      </c>
      <c r="C89" s="45">
        <f>'[2]Ведомость'!Y28</f>
        <v>1562.4</v>
      </c>
      <c r="D89" s="45">
        <f>'[2]Ведомость'!Z28</f>
        <v>520.8</v>
      </c>
      <c r="E89" s="45">
        <f>F89/(Напряжение!E29*SQRT(3))</f>
        <v>6.1060432071461905</v>
      </c>
      <c r="F89" s="45">
        <f>'[2]Ведомость'!AE28</f>
        <v>115.19999999999999</v>
      </c>
      <c r="G89" s="45">
        <f>'[2]Ведомость'!AF28</f>
        <v>45.6</v>
      </c>
      <c r="H89" s="45">
        <f>T56/(Напряжение!H29*SQRT(3))</f>
        <v>15.528762934968624</v>
      </c>
      <c r="I89" s="45">
        <f>'[2]Ведомость'!BE28</f>
        <v>781.9200000000001</v>
      </c>
      <c r="J89" s="45">
        <f>'[2]Ведомость'!BF28</f>
        <v>0</v>
      </c>
      <c r="K89" s="45">
        <f>L89/(Напряжение!E29*SQRT(3))</f>
        <v>35.57618229719205</v>
      </c>
      <c r="L89" s="45">
        <f>'[2]Ведомость'!AI28</f>
        <v>671.2</v>
      </c>
      <c r="M89" s="45">
        <f>'[2]Ведомость'!AJ28</f>
        <v>336.8</v>
      </c>
      <c r="O89" s="42">
        <f t="shared" si="4"/>
        <v>40146.7916666668</v>
      </c>
      <c r="P89" s="45">
        <f>Q89/(Напряжение!E29*SQRT(3))</f>
        <v>0</v>
      </c>
      <c r="Q89" s="45">
        <f>'[2]Ведомость'!AA28</f>
        <v>0</v>
      </c>
      <c r="R89" s="45">
        <f>'[2]Ведомость'!AB28</f>
        <v>0</v>
      </c>
      <c r="S89" s="45">
        <f>T89/(Напряжение!E29*SQRT(3))</f>
        <v>3.148428528684755</v>
      </c>
      <c r="T89" s="45">
        <f>'[2]Ведомость'!AC28</f>
        <v>59.400000000000006</v>
      </c>
      <c r="U89" s="76">
        <f>'[2]Ведомость'!AD28</f>
        <v>111.19999999999999</v>
      </c>
      <c r="V89" s="51"/>
      <c r="W89" s="52"/>
      <c r="X89" s="52"/>
      <c r="Z89" s="52"/>
    </row>
    <row r="90" spans="1:26" s="46" customFormat="1" ht="15">
      <c r="A90" s="42">
        <f t="shared" si="3"/>
        <v>40145.8333333334</v>
      </c>
      <c r="B90" s="45">
        <f>C90/(Напряжение!E30*SQRT(3))</f>
        <v>77.49357502257706</v>
      </c>
      <c r="C90" s="45">
        <f>'[2]Ведомость'!Y29</f>
        <v>1458</v>
      </c>
      <c r="D90" s="45">
        <f>'[2]Ведомость'!Z29</f>
        <v>510</v>
      </c>
      <c r="E90" s="45">
        <f>F90/(Напряжение!E30*SQRT(3))</f>
        <v>5.676484096303999</v>
      </c>
      <c r="F90" s="45">
        <f>'[2]Ведомость'!AE29</f>
        <v>106.8</v>
      </c>
      <c r="G90" s="45">
        <f>'[2]Ведомость'!AF29</f>
        <v>45.6</v>
      </c>
      <c r="H90" s="45">
        <f>T57/(Напряжение!H30*SQRT(3))</f>
        <v>15.420553818945983</v>
      </c>
      <c r="I90" s="45">
        <f>'[2]Ведомость'!BE29</f>
        <v>769.6800000000001</v>
      </c>
      <c r="J90" s="45">
        <f>'[2]Ведомость'!BF29</f>
        <v>0</v>
      </c>
      <c r="K90" s="45">
        <f>L90/(Напряжение!E30*SQRT(3))</f>
        <v>31.69901793104593</v>
      </c>
      <c r="L90" s="45">
        <f>'[2]Ведомость'!AI29</f>
        <v>596.4000000000001</v>
      </c>
      <c r="M90" s="45">
        <f>'[2]Ведомость'!AJ29</f>
        <v>327.20000000000005</v>
      </c>
      <c r="O90" s="42">
        <f t="shared" si="4"/>
        <v>40145.8333333334</v>
      </c>
      <c r="P90" s="45">
        <f>Q90/(Напряжение!E30*SQRT(3))</f>
        <v>0</v>
      </c>
      <c r="Q90" s="45">
        <f>'[2]Ведомость'!AA29</f>
        <v>0</v>
      </c>
      <c r="R90" s="45">
        <f>'[2]Ведомость'!AB29</f>
        <v>0</v>
      </c>
      <c r="S90" s="45">
        <f>T90/(Напряжение!E30*SQRT(3))</f>
        <v>2.4342974869917895</v>
      </c>
      <c r="T90" s="45">
        <f>'[2]Ведомость'!AC29</f>
        <v>45.8</v>
      </c>
      <c r="U90" s="76">
        <f>'[2]Ведомость'!AD29</f>
        <v>76.2</v>
      </c>
      <c r="V90" s="51"/>
      <c r="W90" s="52"/>
      <c r="X90" s="52"/>
      <c r="Z90" s="52"/>
    </row>
    <row r="91" spans="1:26" s="46" customFormat="1" ht="15">
      <c r="A91" s="42">
        <f t="shared" si="3"/>
        <v>40144.8750000001</v>
      </c>
      <c r="B91" s="45">
        <f>C91/(Напряжение!E31*SQRT(3))</f>
        <v>61.08237133994755</v>
      </c>
      <c r="C91" s="45">
        <f>'[2]Ведомость'!Y30</f>
        <v>1150.8000000000002</v>
      </c>
      <c r="D91" s="45">
        <f>'[2]Ведомость'!Z30</f>
        <v>492</v>
      </c>
      <c r="E91" s="45">
        <f>F91/(Напряжение!E31*SQRT(3))</f>
        <v>4.331179615345603</v>
      </c>
      <c r="F91" s="45">
        <f>'[2]Ведомость'!AE30</f>
        <v>81.6</v>
      </c>
      <c r="G91" s="45">
        <f>'[2]Ведомость'!AF30</f>
        <v>44.400000000000006</v>
      </c>
      <c r="H91" s="45">
        <f>T58/(Напряжение!H31*SQRT(3))</f>
        <v>14.872356384767256</v>
      </c>
      <c r="I91" s="45">
        <f>'[2]Ведомость'!BE30</f>
        <v>738.36</v>
      </c>
      <c r="J91" s="45">
        <f>'[2]Ведомость'!BF30</f>
        <v>0</v>
      </c>
      <c r="K91" s="45">
        <f>L91/(Напряжение!E31*SQRT(3))</f>
        <v>26.22062169094029</v>
      </c>
      <c r="L91" s="45">
        <f>'[2]Ведомость'!AI30</f>
        <v>494</v>
      </c>
      <c r="M91" s="45">
        <f>'[2]Ведомость'!AJ30</f>
        <v>308</v>
      </c>
      <c r="O91" s="42">
        <f t="shared" si="4"/>
        <v>40144.8750000001</v>
      </c>
      <c r="P91" s="45">
        <f>Q91/(Напряжение!E31*SQRT(3))</f>
        <v>0</v>
      </c>
      <c r="Q91" s="45">
        <f>'[2]Ведомость'!AA30</f>
        <v>0</v>
      </c>
      <c r="R91" s="45">
        <f>'[2]Ведомость'!AB30</f>
        <v>0</v>
      </c>
      <c r="S91" s="45">
        <f>T91/(Напряжение!E31*SQRT(3))</f>
        <v>2.2292836255455306</v>
      </c>
      <c r="T91" s="45">
        <f>'[2]Ведомость'!AC30</f>
        <v>42</v>
      </c>
      <c r="U91" s="76">
        <f>'[2]Ведомость'!AD30</f>
        <v>79.2</v>
      </c>
      <c r="V91" s="51"/>
      <c r="W91" s="52"/>
      <c r="X91" s="52"/>
      <c r="Z91" s="52"/>
    </row>
    <row r="92" spans="1:26" s="46" customFormat="1" ht="15">
      <c r="A92" s="42">
        <f t="shared" si="3"/>
        <v>40143.9166666668</v>
      </c>
      <c r="B92" s="45">
        <f>C92/(Напряжение!E32*SQRT(3))</f>
        <v>48.398788183499555</v>
      </c>
      <c r="C92" s="45">
        <f>'[2]Ведомость'!Y31</f>
        <v>912</v>
      </c>
      <c r="D92" s="45">
        <f>'[2]Ведомость'!Z31</f>
        <v>481.2</v>
      </c>
      <c r="E92" s="45">
        <f>F92/(Напряжение!E32*SQRT(3))</f>
        <v>3.1841308015460235</v>
      </c>
      <c r="F92" s="45">
        <f>'[2]Ведомость'!AE31</f>
        <v>60</v>
      </c>
      <c r="G92" s="45">
        <f>'[2]Ведомость'!AF31</f>
        <v>46.8</v>
      </c>
      <c r="H92" s="45">
        <f>T59/(Напряжение!H32*SQRT(3))</f>
        <v>14.910443921640768</v>
      </c>
      <c r="I92" s="45">
        <f>'[2]Ведомость'!BE31</f>
        <v>712.8</v>
      </c>
      <c r="J92" s="45">
        <f>'[2]Ведомость'!BF31</f>
        <v>0</v>
      </c>
      <c r="K92" s="45">
        <f>L92/(Напряжение!E32*SQRT(3))</f>
        <v>22.968196848485317</v>
      </c>
      <c r="L92" s="45">
        <f>'[2]Ведомость'!AI31</f>
        <v>432.8</v>
      </c>
      <c r="M92" s="45">
        <f>'[2]Ведомость'!AJ31</f>
        <v>322.79999999999995</v>
      </c>
      <c r="O92" s="42">
        <f t="shared" si="4"/>
        <v>40143.9166666668</v>
      </c>
      <c r="P92" s="45">
        <f>Q92/(Напряжение!E32*SQRT(3))</f>
        <v>0</v>
      </c>
      <c r="Q92" s="45">
        <f>'[2]Ведомость'!AA31</f>
        <v>0</v>
      </c>
      <c r="R92" s="45">
        <f>'[2]Ведомость'!AB31</f>
        <v>0</v>
      </c>
      <c r="S92" s="45">
        <f>T92/(Напряжение!E32*SQRT(3))</f>
        <v>2.0060024049739944</v>
      </c>
      <c r="T92" s="45">
        <f>'[2]Ведомость'!AC31</f>
        <v>37.8</v>
      </c>
      <c r="U92" s="76">
        <f>'[2]Ведомость'!AD31</f>
        <v>80.80000000000001</v>
      </c>
      <c r="V92" s="51"/>
      <c r="W92" s="52"/>
      <c r="X92" s="52"/>
      <c r="Z92" s="52"/>
    </row>
    <row r="93" spans="1:26" s="46" customFormat="1" ht="15">
      <c r="A93" s="42">
        <f t="shared" si="3"/>
        <v>40142.9583333334</v>
      </c>
      <c r="B93" s="45">
        <f>C93/(Напряжение!E33*SQRT(3))</f>
        <v>38.58488348049657</v>
      </c>
      <c r="C93" s="45">
        <f>'[2]Ведомость'!Y32</f>
        <v>727.2</v>
      </c>
      <c r="D93" s="45">
        <f>'[2]Ведомость'!Z32</f>
        <v>458.4</v>
      </c>
      <c r="E93" s="45">
        <f>F93/(Напряжение!E33*SQRT(3))</f>
        <v>2.737871270068238</v>
      </c>
      <c r="F93" s="45">
        <f>'[2]Ведомость'!AE32</f>
        <v>51.599999999999994</v>
      </c>
      <c r="G93" s="45">
        <f>'[2]Ведомость'!AF32</f>
        <v>43.2</v>
      </c>
      <c r="H93" s="45">
        <f>T60/(Напряжение!H33*SQRT(3))</f>
        <v>14.87667452423389</v>
      </c>
      <c r="I93" s="45">
        <f>'[2]Ведомость'!BE32</f>
        <v>696.5999999999999</v>
      </c>
      <c r="J93" s="45">
        <f>'[2]Ведомость'!BF32</f>
        <v>0</v>
      </c>
      <c r="K93" s="45">
        <f>L93/(Напряжение!E33*SQRT(3))</f>
        <v>20.841779745790774</v>
      </c>
      <c r="L93" s="45">
        <f>'[2]Ведомость'!AI32</f>
        <v>392.79999999999995</v>
      </c>
      <c r="M93" s="45">
        <f>'[2]Ведомость'!AJ32</f>
        <v>311.6</v>
      </c>
      <c r="O93" s="42">
        <f t="shared" si="4"/>
        <v>40142.9583333334</v>
      </c>
      <c r="P93" s="45">
        <f>Q93/(Напряжение!E33*SQRT(3))</f>
        <v>0</v>
      </c>
      <c r="Q93" s="45">
        <f>'[2]Ведомость'!AA32</f>
        <v>0</v>
      </c>
      <c r="R93" s="45">
        <f>'[2]Ведомость'!AB32</f>
        <v>0</v>
      </c>
      <c r="S93" s="45">
        <f>T93/(Напряжение!E33*SQRT(3))</f>
        <v>1.973814171444544</v>
      </c>
      <c r="T93" s="45">
        <f>'[2]Ведомость'!AC32</f>
        <v>37.2</v>
      </c>
      <c r="U93" s="76">
        <f>'[2]Ведомость'!AD32</f>
        <v>77.6</v>
      </c>
      <c r="V93" s="51"/>
      <c r="W93" s="52"/>
      <c r="X93" s="52"/>
      <c r="Z93" s="52"/>
    </row>
    <row r="94" spans="1:26" s="46" customFormat="1" ht="15">
      <c r="A94" s="42">
        <f t="shared" si="3"/>
        <v>40142.0000000001</v>
      </c>
      <c r="B94" s="45">
        <f>C94/(Напряжение!E34*SQRT(3))</f>
        <v>35.20410769762006</v>
      </c>
      <c r="C94" s="45">
        <f>'[2]Ведомость'!Y33</f>
        <v>663.6</v>
      </c>
      <c r="D94" s="45">
        <f>'[2]Ведомость'!Z33</f>
        <v>453.6</v>
      </c>
      <c r="E94" s="45">
        <f>F94/(Напряжение!E34*SQRT(3))</f>
        <v>2.673729698553422</v>
      </c>
      <c r="F94" s="45">
        <f>'[2]Ведомость'!AE33</f>
        <v>50.4</v>
      </c>
      <c r="G94" s="45">
        <f>'[2]Ведомость'!AF33</f>
        <v>43.2</v>
      </c>
      <c r="H94" s="45">
        <f>T61/(Напряжение!H34*SQRT(3))</f>
        <v>14.91477508833635</v>
      </c>
      <c r="I94" s="45">
        <f>'[2]Ведомость'!BE33</f>
        <v>696.24</v>
      </c>
      <c r="J94" s="45">
        <f>'[2]Ведомость'!BF33</f>
        <v>0</v>
      </c>
      <c r="K94" s="45">
        <f>L94/(Напряжение!E34*SQRT(3))</f>
        <v>19.64979127667039</v>
      </c>
      <c r="L94" s="45">
        <f>'[2]Ведомость'!AI33</f>
        <v>370.4</v>
      </c>
      <c r="M94" s="45">
        <f>'[2]Ведомость'!AJ33</f>
        <v>307.6</v>
      </c>
      <c r="O94" s="42">
        <f t="shared" si="4"/>
        <v>40142.0000000001</v>
      </c>
      <c r="P94" s="45">
        <f>Q94/(Напряжение!E34*SQRT(3))</f>
        <v>0</v>
      </c>
      <c r="Q94" s="45">
        <f>'[2]Ведомость'!AA33</f>
        <v>0</v>
      </c>
      <c r="R94" s="45">
        <f>'[2]Ведомость'!AB33</f>
        <v>0</v>
      </c>
      <c r="S94" s="45">
        <f>T94/(Напряжение!E34*SQRT(3))</f>
        <v>1.952247081483451</v>
      </c>
      <c r="T94" s="45">
        <f>'[2]Ведомость'!AC33</f>
        <v>36.8</v>
      </c>
      <c r="U94" s="76">
        <f>'[2]Ведомость'!AD33</f>
        <v>78.2</v>
      </c>
      <c r="V94" s="51"/>
      <c r="W94" s="52"/>
      <c r="X94" s="52"/>
      <c r="Z94" s="52"/>
    </row>
    <row r="100" spans="1:28" ht="15">
      <c r="A100" s="16" t="s">
        <v>45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9">
        <f>M67</f>
        <v>41808</v>
      </c>
      <c r="N100" s="56"/>
      <c r="P100" s="56"/>
      <c r="Q100" s="56"/>
      <c r="R100" s="56"/>
      <c r="S100" s="56"/>
      <c r="T100" s="16" t="s">
        <v>24</v>
      </c>
      <c r="U100" s="56"/>
      <c r="V100" s="56"/>
      <c r="W100" s="56"/>
      <c r="X100" s="56"/>
      <c r="Y100" s="56"/>
      <c r="Z100" s="56"/>
      <c r="AA100" s="59">
        <f>AA67</f>
        <v>41808</v>
      </c>
      <c r="AB100" s="56"/>
    </row>
    <row r="101" spans="1:28" ht="15">
      <c r="A101" s="16" t="s">
        <v>5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 t="s">
        <v>46</v>
      </c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</row>
    <row r="102" spans="1:25" ht="15">
      <c r="A102" s="68"/>
      <c r="B102" s="94" t="str">
        <f>'[2]Ведомость'!$AK$7</f>
        <v>ГПП Яч. 3501</v>
      </c>
      <c r="C102" s="85"/>
      <c r="D102" s="81"/>
      <c r="E102" s="95" t="str">
        <f>'[2]Ведомость'!$AM$7</f>
        <v>ГПП Яч. 3502 (тп20)</v>
      </c>
      <c r="F102" s="82"/>
      <c r="G102" s="82"/>
      <c r="H102" s="95" t="str">
        <f>'[2]Ведомость'!$AO$7</f>
        <v>ГПП Яч. 3503</v>
      </c>
      <c r="I102" s="82"/>
      <c r="J102" s="80"/>
      <c r="K102" s="15"/>
      <c r="L102" s="14"/>
      <c r="M102" s="14"/>
      <c r="O102" s="80" t="s">
        <v>6</v>
      </c>
      <c r="P102" s="85"/>
      <c r="Q102" s="85"/>
      <c r="R102" s="15"/>
      <c r="S102" s="83" t="s">
        <v>22</v>
      </c>
      <c r="T102" s="82"/>
      <c r="U102" s="82"/>
      <c r="W102" s="92" t="s">
        <v>23</v>
      </c>
      <c r="X102" s="89"/>
      <c r="Y102" s="90"/>
    </row>
    <row r="103" spans="1:25" ht="15">
      <c r="A103" s="41" t="s">
        <v>0</v>
      </c>
      <c r="B103" s="8" t="s">
        <v>1</v>
      </c>
      <c r="C103" s="8" t="s">
        <v>2</v>
      </c>
      <c r="D103" s="8" t="s">
        <v>3</v>
      </c>
      <c r="E103" s="8" t="s">
        <v>1</v>
      </c>
      <c r="F103" s="8" t="s">
        <v>2</v>
      </c>
      <c r="G103" s="8" t="s">
        <v>3</v>
      </c>
      <c r="H103" s="8" t="s">
        <v>1</v>
      </c>
      <c r="I103" s="8" t="s">
        <v>2</v>
      </c>
      <c r="J103" s="10" t="s">
        <v>3</v>
      </c>
      <c r="K103" s="18"/>
      <c r="L103" s="11"/>
      <c r="M103" s="12"/>
      <c r="N103" s="3"/>
      <c r="O103" s="47" t="s">
        <v>0</v>
      </c>
      <c r="P103" s="8" t="s">
        <v>2</v>
      </c>
      <c r="Q103" s="17" t="s">
        <v>3</v>
      </c>
      <c r="R103" s="21"/>
      <c r="S103" s="7" t="s">
        <v>0</v>
      </c>
      <c r="T103" s="8" t="s">
        <v>2</v>
      </c>
      <c r="U103" s="8" t="s">
        <v>3</v>
      </c>
      <c r="W103" s="7" t="s">
        <v>0</v>
      </c>
      <c r="X103" s="8" t="s">
        <v>2</v>
      </c>
      <c r="Y103" s="8" t="s">
        <v>3</v>
      </c>
    </row>
    <row r="104" spans="1:28" s="46" customFormat="1" ht="15">
      <c r="A104" s="42">
        <f aca="true" t="shared" si="5" ref="A104:A127">A71</f>
        <v>40164.041666666664</v>
      </c>
      <c r="B104" s="45">
        <f>C104/(Напряжение!F11*SQRT(3))</f>
        <v>133.79058682170037</v>
      </c>
      <c r="C104" s="45">
        <f>'[2]Ведомость'!AK10</f>
        <v>8778</v>
      </c>
      <c r="D104" s="45">
        <f>'[2]Ведомость'!AL10</f>
        <v>2914.8</v>
      </c>
      <c r="E104" s="45">
        <f>F104/(Напряжение!D11*SQRT(3))</f>
        <v>22.502708223104808</v>
      </c>
      <c r="F104" s="45">
        <f>'[2]Ведомость'!AM10</f>
        <v>1461.6</v>
      </c>
      <c r="G104" s="45">
        <f>'[2]Ведомость'!AN10</f>
        <v>1709.4</v>
      </c>
      <c r="H104" s="45">
        <f>I104/(Напряжение!D11*SQRT(3))</f>
        <v>95.89516176685181</v>
      </c>
      <c r="I104" s="45">
        <f>'[2]Ведомость'!AO10</f>
        <v>6228.6</v>
      </c>
      <c r="J104" s="45">
        <f>'[2]Ведомость'!AP10</f>
        <v>2221.8</v>
      </c>
      <c r="K104" s="51"/>
      <c r="L104" s="52"/>
      <c r="M104" s="52"/>
      <c r="O104" s="42">
        <f>A104</f>
        <v>40164.041666666664</v>
      </c>
      <c r="P104" s="45">
        <f>C5+F5+I5+L5+Q5+T5+W5+C38+F38+I38+L38+Q38+T38+W38+C71+F71+I71+L71+Q71+T71+C104+F104+I104</f>
        <v>20448.48</v>
      </c>
      <c r="Q104" s="45">
        <f>D5+G5+J5+M5+R5+U5+X5+D38+G38+J38+M38+R38+U38+X38+D71+G71+J71+M71+R71+U71+D104+G104+J104</f>
        <v>9604.560000000001</v>
      </c>
      <c r="R104" s="51"/>
      <c r="S104" s="42">
        <f>O104</f>
        <v>40164.041666666664</v>
      </c>
      <c r="T104" s="45">
        <f>C5+F5+I5+L5+C38+F38+I38+L38+C71+F71+I71+L71+C104+F104+I104</f>
        <v>20042.24</v>
      </c>
      <c r="U104" s="45">
        <f>D5+G5+J5+M5+D38+G38+J38+M38+D71+G71+J71+M71+D104+G104+J104</f>
        <v>9222.760000000002</v>
      </c>
      <c r="W104" s="42">
        <f>S104</f>
        <v>40164.041666666664</v>
      </c>
      <c r="X104" s="45">
        <f>Q5+T5+W5+Q38+T38+W38+Q71+T71</f>
        <v>406.24</v>
      </c>
      <c r="Y104" s="45">
        <f>R5+U5+X5+R38+U38+X38+R71+U71</f>
        <v>381.79999999999995</v>
      </c>
      <c r="Z104" s="53"/>
      <c r="AA104" s="53"/>
      <c r="AB104" s="53"/>
    </row>
    <row r="105" spans="1:28" s="46" customFormat="1" ht="15">
      <c r="A105" s="42">
        <f t="shared" si="5"/>
        <v>40163.083333333336</v>
      </c>
      <c r="B105" s="45">
        <f>C105/(Напряжение!F12*SQRT(3))</f>
        <v>127.99256857753535</v>
      </c>
      <c r="C105" s="45">
        <f>'[2]Ведомость'!AK11</f>
        <v>8500.8</v>
      </c>
      <c r="D105" s="45">
        <f>'[2]Ведомость'!AL11</f>
        <v>2074.8</v>
      </c>
      <c r="E105" s="45">
        <f>F105/(Напряжение!D12*SQRT(3))</f>
        <v>23.951126527848732</v>
      </c>
      <c r="F105" s="45">
        <f>'[2]Ведомость'!AM11</f>
        <v>1570.8</v>
      </c>
      <c r="G105" s="45">
        <f>'[2]Ведомость'!AN11</f>
        <v>1743</v>
      </c>
      <c r="H105" s="45">
        <f>I105/(Напряжение!D12*SQRT(3))</f>
        <v>107.20370536796463</v>
      </c>
      <c r="I105" s="45">
        <f>'[2]Ведомость'!AO11</f>
        <v>7030.799999999999</v>
      </c>
      <c r="J105" s="45">
        <f>'[2]Ведомость'!AP11</f>
        <v>2196.6</v>
      </c>
      <c r="K105" s="51"/>
      <c r="L105" s="52"/>
      <c r="M105" s="52"/>
      <c r="O105" s="42">
        <f aca="true" t="shared" si="6" ref="O105:O127">A105</f>
        <v>40163.083333333336</v>
      </c>
      <c r="P105" s="45">
        <f aca="true" t="shared" si="7" ref="P105:P127">C6+F6+I6+L6+Q6+T6+W6+C39+F39+I39+L39+Q39+T39+W39+C72+F72+I72+L72+Q72+T72+C105+F105+I105</f>
        <v>21256.559999999998</v>
      </c>
      <c r="Q105" s="45">
        <f aca="true" t="shared" si="8" ref="Q105:Q127">D6+G6+J6+M6+R6+U6+X6+D39+G39+J39+M39+R39+U39+X39+D72+G72+J72+M72+R72+U72+D105+G105+J105</f>
        <v>8707.24</v>
      </c>
      <c r="R105" s="51"/>
      <c r="S105" s="42">
        <f aca="true" t="shared" si="9" ref="S105:S127">O105</f>
        <v>40163.083333333336</v>
      </c>
      <c r="T105" s="45">
        <f aca="true" t="shared" si="10" ref="T105:T127">C6+F6+I6+L6+C39+F39+I39+L39+C72+F72+I72+L72+C105+F105+I105</f>
        <v>20858.679999999997</v>
      </c>
      <c r="U105" s="45">
        <f aca="true" t="shared" si="11" ref="U105:U127">D6+G6+J6+M6+D39+G39+J39+M39+D72+G72+J72+M72+D105+G105+J105</f>
        <v>8329.32</v>
      </c>
      <c r="W105" s="42">
        <f aca="true" t="shared" si="12" ref="W105:W127">S105</f>
        <v>40163.083333333336</v>
      </c>
      <c r="X105" s="45">
        <f aca="true" t="shared" si="13" ref="X105:X127">Q6+T6+W6+Q39+T39+W39+Q72+T72</f>
        <v>397.88000000000005</v>
      </c>
      <c r="Y105" s="45">
        <f aca="true" t="shared" si="14" ref="Y105:Y127">R6+U6+X6+R39+U39+X39+R72+U72</f>
        <v>377.9200000000001</v>
      </c>
      <c r="Z105" s="53"/>
      <c r="AA105" s="53"/>
      <c r="AB105" s="53"/>
    </row>
    <row r="106" spans="1:28" s="46" customFormat="1" ht="15">
      <c r="A106" s="42">
        <f t="shared" si="5"/>
        <v>40162.125</v>
      </c>
      <c r="B106" s="45">
        <f>C106/(Напряжение!F13*SQRT(3))</f>
        <v>128.86265291246212</v>
      </c>
      <c r="C106" s="45">
        <f>'[2]Ведомость'!AK12</f>
        <v>8576.4</v>
      </c>
      <c r="D106" s="45">
        <f>'[2]Ведомость'!AL12</f>
        <v>2116.8</v>
      </c>
      <c r="E106" s="45">
        <f>F106/(Напряжение!D13*SQRT(3))</f>
        <v>28.096620583524096</v>
      </c>
      <c r="F106" s="45">
        <f>'[2]Ведомость'!AM12</f>
        <v>1831.1999999999998</v>
      </c>
      <c r="G106" s="45">
        <f>'[2]Ведомость'!AN12</f>
        <v>1701</v>
      </c>
      <c r="H106" s="45">
        <f>I106/(Напряжение!D13*SQRT(3))</f>
        <v>109.35771818862474</v>
      </c>
      <c r="I106" s="45">
        <f>'[2]Ведомость'!AO12</f>
        <v>7127.4</v>
      </c>
      <c r="J106" s="45">
        <f>'[2]Ведомость'!AP12</f>
        <v>1932</v>
      </c>
      <c r="K106" s="51"/>
      <c r="L106" s="52"/>
      <c r="M106" s="52"/>
      <c r="O106" s="42">
        <f t="shared" si="6"/>
        <v>40162.125</v>
      </c>
      <c r="P106" s="45">
        <f t="shared" si="7"/>
        <v>22665.239999999998</v>
      </c>
      <c r="Q106" s="45">
        <f t="shared" si="8"/>
        <v>8560.560000000001</v>
      </c>
      <c r="R106" s="51"/>
      <c r="S106" s="42">
        <f t="shared" si="9"/>
        <v>40162.125</v>
      </c>
      <c r="T106" s="45">
        <f t="shared" si="10"/>
        <v>22097.04</v>
      </c>
      <c r="U106" s="45">
        <f t="shared" si="11"/>
        <v>8029.8</v>
      </c>
      <c r="W106" s="42">
        <f t="shared" si="12"/>
        <v>40162.125</v>
      </c>
      <c r="X106" s="45">
        <f t="shared" si="13"/>
        <v>568.2</v>
      </c>
      <c r="Y106" s="45">
        <f t="shared" si="14"/>
        <v>530.76</v>
      </c>
      <c r="Z106" s="53"/>
      <c r="AA106" s="53"/>
      <c r="AB106" s="53"/>
    </row>
    <row r="107" spans="1:28" s="46" customFormat="1" ht="15">
      <c r="A107" s="42">
        <f t="shared" si="5"/>
        <v>40161.1666666667</v>
      </c>
      <c r="B107" s="45">
        <f>C107/(Напряжение!F14*SQRT(3))</f>
        <v>106.97304545937929</v>
      </c>
      <c r="C107" s="45">
        <f>'[2]Ведомость'!AK13</f>
        <v>7140</v>
      </c>
      <c r="D107" s="45">
        <f>'[2]Ведомость'!AL13</f>
        <v>1583.4</v>
      </c>
      <c r="E107" s="45">
        <f>F107/(Напряжение!D14*SQRT(3))</f>
        <v>31.798361752432264</v>
      </c>
      <c r="F107" s="45">
        <f>'[2]Ведомость'!AM13</f>
        <v>2083.2</v>
      </c>
      <c r="G107" s="45">
        <f>'[2]Ведомость'!AN13</f>
        <v>1663.1999999999998</v>
      </c>
      <c r="H107" s="45">
        <f>I107/(Напряжение!D14*SQRT(3))</f>
        <v>89.81755003055969</v>
      </c>
      <c r="I107" s="45">
        <f>'[2]Ведомость'!AO13</f>
        <v>5884.2</v>
      </c>
      <c r="J107" s="45">
        <f>'[2]Ведомость'!AP13</f>
        <v>2583</v>
      </c>
      <c r="K107" s="51"/>
      <c r="L107" s="52"/>
      <c r="M107" s="52"/>
      <c r="O107" s="42">
        <f t="shared" si="6"/>
        <v>40161.1666666667</v>
      </c>
      <c r="P107" s="45">
        <f t="shared" si="7"/>
        <v>21066.600000000002</v>
      </c>
      <c r="Q107" s="45">
        <f t="shared" si="8"/>
        <v>8687.920000000002</v>
      </c>
      <c r="R107" s="51"/>
      <c r="S107" s="42">
        <f t="shared" si="9"/>
        <v>40161.1666666667</v>
      </c>
      <c r="T107" s="45">
        <f t="shared" si="10"/>
        <v>20504.640000000003</v>
      </c>
      <c r="U107" s="45">
        <f t="shared" si="11"/>
        <v>8168.16</v>
      </c>
      <c r="W107" s="42">
        <f t="shared" si="12"/>
        <v>40161.1666666667</v>
      </c>
      <c r="X107" s="45">
        <f t="shared" si="13"/>
        <v>561.96</v>
      </c>
      <c r="Y107" s="45">
        <f t="shared" si="14"/>
        <v>519.76</v>
      </c>
      <c r="Z107" s="53"/>
      <c r="AA107" s="53"/>
      <c r="AB107" s="53"/>
    </row>
    <row r="108" spans="1:28" s="46" customFormat="1" ht="15">
      <c r="A108" s="42">
        <f t="shared" si="5"/>
        <v>40160.2083333334</v>
      </c>
      <c r="B108" s="45">
        <f>C108/(Напряжение!F15*SQRT(3))</f>
        <v>65.57885623855344</v>
      </c>
      <c r="C108" s="45">
        <f>'[2]Ведомость'!AK14</f>
        <v>4351.200000000001</v>
      </c>
      <c r="D108" s="45">
        <f>'[2]Ведомость'!AL14</f>
        <v>2108.4</v>
      </c>
      <c r="E108" s="45">
        <f>F108/(Напряжение!D15*SQRT(3))</f>
        <v>36.05481622041039</v>
      </c>
      <c r="F108" s="45">
        <f>'[2]Ведомость'!AM14</f>
        <v>2347.8</v>
      </c>
      <c r="G108" s="45">
        <f>'[2]Ведомость'!AN14</f>
        <v>1793.4</v>
      </c>
      <c r="H108" s="45">
        <f>I108/(Напряжение!D15*SQRT(3))</f>
        <v>40.76322692540137</v>
      </c>
      <c r="I108" s="45">
        <f>'[2]Ведомость'!AO14</f>
        <v>2654.4</v>
      </c>
      <c r="J108" s="45">
        <f>'[2]Ведомость'!AP14</f>
        <v>2062.2</v>
      </c>
      <c r="K108" s="51"/>
      <c r="L108" s="52"/>
      <c r="M108" s="52"/>
      <c r="O108" s="42">
        <f t="shared" si="6"/>
        <v>40160.2083333334</v>
      </c>
      <c r="P108" s="45">
        <f t="shared" si="7"/>
        <v>15553.88</v>
      </c>
      <c r="Q108" s="45">
        <f t="shared" si="8"/>
        <v>8954.32</v>
      </c>
      <c r="R108" s="51"/>
      <c r="S108" s="42">
        <f t="shared" si="9"/>
        <v>40160.2083333334</v>
      </c>
      <c r="T108" s="45">
        <f t="shared" si="10"/>
        <v>15042.999999999998</v>
      </c>
      <c r="U108" s="45">
        <f t="shared" si="11"/>
        <v>8450.720000000001</v>
      </c>
      <c r="W108" s="42">
        <f t="shared" si="12"/>
        <v>40160.2083333334</v>
      </c>
      <c r="X108" s="45">
        <f t="shared" si="13"/>
        <v>510.88</v>
      </c>
      <c r="Y108" s="45">
        <f t="shared" si="14"/>
        <v>503.6</v>
      </c>
      <c r="Z108" s="53"/>
      <c r="AA108" s="53"/>
      <c r="AB108" s="53"/>
    </row>
    <row r="109" spans="1:28" s="46" customFormat="1" ht="15">
      <c r="A109" s="42">
        <f t="shared" si="5"/>
        <v>40159.25</v>
      </c>
      <c r="B109" s="45">
        <f>C109/(Напряжение!F16*SQRT(3))</f>
        <v>91.88661901072963</v>
      </c>
      <c r="C109" s="45">
        <f>'[2]Ведомость'!AK15</f>
        <v>6094.2</v>
      </c>
      <c r="D109" s="45">
        <f>'[2]Ведомость'!AL15</f>
        <v>1008</v>
      </c>
      <c r="E109" s="45">
        <f>F109/(Напряжение!D16*SQRT(3))</f>
        <v>36.779569147177305</v>
      </c>
      <c r="F109" s="45">
        <f>'[2]Ведомость'!AM15</f>
        <v>2398.2</v>
      </c>
      <c r="G109" s="45">
        <f>'[2]Ведомость'!AN15</f>
        <v>1822.8</v>
      </c>
      <c r="H109" s="45">
        <f>I109/(Напряжение!D16*SQRT(3))</f>
        <v>78.77655528370902</v>
      </c>
      <c r="I109" s="45">
        <f>'[2]Ведомость'!AO15</f>
        <v>5136.6</v>
      </c>
      <c r="J109" s="45">
        <f>'[2]Ведомость'!AP15</f>
        <v>2465.4</v>
      </c>
      <c r="K109" s="51"/>
      <c r="L109" s="52"/>
      <c r="M109" s="52"/>
      <c r="O109" s="42">
        <f t="shared" si="6"/>
        <v>40159.25</v>
      </c>
      <c r="P109" s="45">
        <f t="shared" si="7"/>
        <v>18664.32</v>
      </c>
      <c r="Q109" s="45">
        <f t="shared" si="8"/>
        <v>7810.52</v>
      </c>
      <c r="R109" s="51"/>
      <c r="S109" s="42">
        <f t="shared" si="9"/>
        <v>40159.25</v>
      </c>
      <c r="T109" s="45">
        <f t="shared" si="10"/>
        <v>18196.199999999997</v>
      </c>
      <c r="U109" s="45">
        <f t="shared" si="11"/>
        <v>7315.120000000001</v>
      </c>
      <c r="W109" s="42">
        <f t="shared" si="12"/>
        <v>40159.25</v>
      </c>
      <c r="X109" s="45">
        <f t="shared" si="13"/>
        <v>468.12</v>
      </c>
      <c r="Y109" s="45">
        <f t="shared" si="14"/>
        <v>495.4000000000001</v>
      </c>
      <c r="Z109" s="53"/>
      <c r="AA109" s="53"/>
      <c r="AB109" s="53"/>
    </row>
    <row r="110" spans="1:28" s="46" customFormat="1" ht="15">
      <c r="A110" s="42">
        <f t="shared" si="5"/>
        <v>40158.2916666667</v>
      </c>
      <c r="B110" s="45">
        <f>C110/(Напряжение!F17*SQRT(3))</f>
        <v>104.02992726382676</v>
      </c>
      <c r="C110" s="45">
        <f>'[2]Ведомость'!AK16</f>
        <v>6896.4</v>
      </c>
      <c r="D110" s="45">
        <f>'[2]Ведомость'!AL16</f>
        <v>1940.4</v>
      </c>
      <c r="E110" s="45">
        <f>F110/(Напряжение!D17*SQRT(3))</f>
        <v>38.95959992862791</v>
      </c>
      <c r="F110" s="45">
        <f>'[2]Ведомость'!AM16</f>
        <v>2532.6</v>
      </c>
      <c r="G110" s="45">
        <f>'[2]Ведомость'!AN16</f>
        <v>1923.6</v>
      </c>
      <c r="H110" s="45">
        <f>I110/(Напряжение!D17*SQRT(3))</f>
        <v>110.03018022960752</v>
      </c>
      <c r="I110" s="45">
        <f>'[2]Ведомость'!AO16</f>
        <v>7152.6</v>
      </c>
      <c r="J110" s="45">
        <f>'[2]Ведомость'!AP16</f>
        <v>2284.8</v>
      </c>
      <c r="K110" s="51"/>
      <c r="L110" s="52"/>
      <c r="M110" s="52"/>
      <c r="O110" s="42">
        <f t="shared" si="6"/>
        <v>40158.2916666667</v>
      </c>
      <c r="P110" s="45">
        <f t="shared" si="7"/>
        <v>21911.76</v>
      </c>
      <c r="Q110" s="45">
        <f t="shared" si="8"/>
        <v>8780.720000000001</v>
      </c>
      <c r="R110" s="51"/>
      <c r="S110" s="42">
        <f t="shared" si="9"/>
        <v>40158.2916666667</v>
      </c>
      <c r="T110" s="45">
        <f t="shared" si="10"/>
        <v>21452.08</v>
      </c>
      <c r="U110" s="45">
        <f t="shared" si="11"/>
        <v>8294.04</v>
      </c>
      <c r="W110" s="42">
        <f t="shared" si="12"/>
        <v>40158.2916666667</v>
      </c>
      <c r="X110" s="45">
        <f t="shared" si="13"/>
        <v>459.68</v>
      </c>
      <c r="Y110" s="45">
        <f t="shared" si="14"/>
        <v>486.68000000000006</v>
      </c>
      <c r="Z110" s="53"/>
      <c r="AA110" s="53"/>
      <c r="AB110" s="53"/>
    </row>
    <row r="111" spans="1:28" s="46" customFormat="1" ht="15">
      <c r="A111" s="42">
        <f t="shared" si="5"/>
        <v>40157.3333333334</v>
      </c>
      <c r="B111" s="45">
        <f>C111/(Напряжение!F18*SQRT(3))</f>
        <v>97.98822576861714</v>
      </c>
      <c r="C111" s="45">
        <f>'[2]Ведомость'!AK17</f>
        <v>6489</v>
      </c>
      <c r="D111" s="45">
        <f>'[2]Ведомость'!AL17</f>
        <v>4002.6</v>
      </c>
      <c r="E111" s="45">
        <f>F111/(Напряжение!D18*SQRT(3))</f>
        <v>37.909546277911126</v>
      </c>
      <c r="F111" s="45">
        <f>'[2]Ведомость'!AM17</f>
        <v>2444.4</v>
      </c>
      <c r="G111" s="45">
        <f>'[2]Ведомость'!AN17</f>
        <v>1944.6</v>
      </c>
      <c r="H111" s="45">
        <f>I111/(Напряжение!D18*SQRT(3))</f>
        <v>122.78263699976371</v>
      </c>
      <c r="I111" s="45">
        <f>'[2]Ведомость'!AO17</f>
        <v>7917</v>
      </c>
      <c r="J111" s="45">
        <f>'[2]Ведомость'!AP17</f>
        <v>1932</v>
      </c>
      <c r="K111" s="51"/>
      <c r="L111" s="52"/>
      <c r="M111" s="52"/>
      <c r="O111" s="42">
        <f t="shared" si="6"/>
        <v>40157.3333333334</v>
      </c>
      <c r="P111" s="45">
        <f t="shared" si="7"/>
        <v>22075.96</v>
      </c>
      <c r="Q111" s="45">
        <f t="shared" si="8"/>
        <v>10297.359999999999</v>
      </c>
      <c r="R111" s="51"/>
      <c r="S111" s="42">
        <f t="shared" si="9"/>
        <v>40157.3333333334</v>
      </c>
      <c r="T111" s="45">
        <f t="shared" si="10"/>
        <v>21629.64</v>
      </c>
      <c r="U111" s="45">
        <f t="shared" si="11"/>
        <v>9869.36</v>
      </c>
      <c r="W111" s="42">
        <f t="shared" si="12"/>
        <v>40157.3333333334</v>
      </c>
      <c r="X111" s="45">
        <f t="shared" si="13"/>
        <v>446.32000000000005</v>
      </c>
      <c r="Y111" s="45">
        <f t="shared" si="14"/>
        <v>428</v>
      </c>
      <c r="Z111" s="53"/>
      <c r="AA111" s="53"/>
      <c r="AB111" s="53"/>
    </row>
    <row r="112" spans="1:28" s="46" customFormat="1" ht="15">
      <c r="A112" s="42">
        <f t="shared" si="5"/>
        <v>40156.375</v>
      </c>
      <c r="B112" s="45">
        <f>C112/(Напряжение!F19*SQRT(3))</f>
        <v>96.4007262194126</v>
      </c>
      <c r="C112" s="45">
        <f>'[2]Ведомость'!AK18</f>
        <v>6337.799999999999</v>
      </c>
      <c r="D112" s="45">
        <f>'[2]Ведомость'!AL18</f>
        <v>3847.2</v>
      </c>
      <c r="E112" s="45">
        <f>F112/(Напряжение!D19*SQRT(3))</f>
        <v>37.51889728313214</v>
      </c>
      <c r="F112" s="45">
        <f>'[2]Ведомость'!AM18</f>
        <v>2419.2</v>
      </c>
      <c r="G112" s="45">
        <f>'[2]Ведомость'!AN18</f>
        <v>1869</v>
      </c>
      <c r="H112" s="45">
        <f>I112/(Напряжение!D19*SQRT(3))</f>
        <v>115.29244477629149</v>
      </c>
      <c r="I112" s="45">
        <f>'[2]Ведомость'!AO18</f>
        <v>7434</v>
      </c>
      <c r="J112" s="45">
        <f>'[2]Ведомость'!AP18</f>
        <v>1948.8000000000002</v>
      </c>
      <c r="K112" s="51"/>
      <c r="L112" s="52"/>
      <c r="M112" s="52"/>
      <c r="O112" s="42">
        <f t="shared" si="6"/>
        <v>40156.375</v>
      </c>
      <c r="P112" s="45">
        <f t="shared" si="7"/>
        <v>21358.52</v>
      </c>
      <c r="Q112" s="45">
        <f t="shared" si="8"/>
        <v>9877.96</v>
      </c>
      <c r="R112" s="51"/>
      <c r="S112" s="42">
        <f t="shared" si="9"/>
        <v>40156.375</v>
      </c>
      <c r="T112" s="45">
        <f t="shared" si="10"/>
        <v>20930.96</v>
      </c>
      <c r="U112" s="45">
        <f t="shared" si="11"/>
        <v>9481.119999999999</v>
      </c>
      <c r="W112" s="42">
        <f t="shared" si="12"/>
        <v>40156.375</v>
      </c>
      <c r="X112" s="45">
        <f t="shared" si="13"/>
        <v>427.56000000000006</v>
      </c>
      <c r="Y112" s="45">
        <f t="shared" si="14"/>
        <v>396.84000000000003</v>
      </c>
      <c r="Z112" s="53"/>
      <c r="AA112" s="53"/>
      <c r="AB112" s="53"/>
    </row>
    <row r="113" spans="1:28" s="46" customFormat="1" ht="15">
      <c r="A113" s="42">
        <f t="shared" si="5"/>
        <v>40155.4166666667</v>
      </c>
      <c r="B113" s="45">
        <f>C113/(Напряжение!F20*SQRT(3))</f>
        <v>115.89328200481695</v>
      </c>
      <c r="C113" s="45">
        <f>'[2]Ведомость'!AK19</f>
        <v>7639.8</v>
      </c>
      <c r="D113" s="45">
        <f>'[2]Ведомость'!AL19</f>
        <v>4884.6</v>
      </c>
      <c r="E113" s="45">
        <f>F113/(Напряжение!D20*SQRT(3))</f>
        <v>37.20301824158725</v>
      </c>
      <c r="F113" s="45">
        <f>'[2]Ведомость'!AM19</f>
        <v>2415</v>
      </c>
      <c r="G113" s="45">
        <f>'[2]Ведомость'!AN19</f>
        <v>1852.1999999999998</v>
      </c>
      <c r="H113" s="45">
        <f>I113/(Напряжение!D20*SQRT(3))</f>
        <v>111.80315742863093</v>
      </c>
      <c r="I113" s="45">
        <f>'[2]Ведомость'!AO19</f>
        <v>7257.6</v>
      </c>
      <c r="J113" s="45">
        <f>'[2]Ведомость'!AP19</f>
        <v>2683.8</v>
      </c>
      <c r="K113" s="51"/>
      <c r="L113" s="52"/>
      <c r="M113" s="52"/>
      <c r="O113" s="42">
        <f t="shared" si="6"/>
        <v>40155.4166666667</v>
      </c>
      <c r="P113" s="45">
        <f t="shared" si="7"/>
        <v>22602.480000000003</v>
      </c>
      <c r="Q113" s="45">
        <f t="shared" si="8"/>
        <v>11885.64</v>
      </c>
      <c r="R113" s="51"/>
      <c r="S113" s="42">
        <f t="shared" si="9"/>
        <v>40155.4166666667</v>
      </c>
      <c r="T113" s="45">
        <f t="shared" si="10"/>
        <v>22055.559999999998</v>
      </c>
      <c r="U113" s="45">
        <f t="shared" si="11"/>
        <v>11354.439999999999</v>
      </c>
      <c r="W113" s="42">
        <f t="shared" si="12"/>
        <v>40155.4166666667</v>
      </c>
      <c r="X113" s="45">
        <f t="shared" si="13"/>
        <v>546.9200000000001</v>
      </c>
      <c r="Y113" s="45">
        <f t="shared" si="14"/>
        <v>531.2</v>
      </c>
      <c r="Z113" s="53"/>
      <c r="AA113" s="53"/>
      <c r="AB113" s="53"/>
    </row>
    <row r="114" spans="1:28" s="46" customFormat="1" ht="15">
      <c r="A114" s="42">
        <f t="shared" si="5"/>
        <v>40154.4583333334</v>
      </c>
      <c r="B114" s="45">
        <f>C114/(Напряжение!F21*SQRT(3))</f>
        <v>117.53958848017228</v>
      </c>
      <c r="C114" s="45">
        <f>'[2]Ведомость'!AK20</f>
        <v>7736.4</v>
      </c>
      <c r="D114" s="45">
        <f>'[2]Ведомость'!AL20</f>
        <v>4838.4</v>
      </c>
      <c r="E114" s="45">
        <f>F114/(Напряжение!D21*SQRT(3))</f>
        <v>36.01590556239751</v>
      </c>
      <c r="F114" s="45">
        <f>'[2]Ведомость'!AM20</f>
        <v>2339.4</v>
      </c>
      <c r="G114" s="45">
        <f>'[2]Ведомость'!AN20</f>
        <v>1848</v>
      </c>
      <c r="H114" s="45">
        <f>I114/(Напряжение!D21*SQRT(3))</f>
        <v>102.6162336221272</v>
      </c>
      <c r="I114" s="45">
        <f>'[2]Ведомость'!AO20</f>
        <v>6665.4</v>
      </c>
      <c r="J114" s="45">
        <f>'[2]Ведомость'!AP20</f>
        <v>2482.2</v>
      </c>
      <c r="K114" s="51"/>
      <c r="L114" s="52"/>
      <c r="M114" s="52"/>
      <c r="O114" s="42">
        <f t="shared" si="6"/>
        <v>40154.4583333334</v>
      </c>
      <c r="P114" s="45">
        <f t="shared" si="7"/>
        <v>22031.68</v>
      </c>
      <c r="Q114" s="45">
        <f t="shared" si="8"/>
        <v>11856.84</v>
      </c>
      <c r="R114" s="51"/>
      <c r="S114" s="42">
        <f t="shared" si="9"/>
        <v>40154.4583333334</v>
      </c>
      <c r="T114" s="45">
        <f t="shared" si="10"/>
        <v>21413</v>
      </c>
      <c r="U114" s="45">
        <f t="shared" si="11"/>
        <v>11273.919999999998</v>
      </c>
      <c r="W114" s="42">
        <f t="shared" si="12"/>
        <v>40154.4583333334</v>
      </c>
      <c r="X114" s="45">
        <f t="shared" si="13"/>
        <v>618.68</v>
      </c>
      <c r="Y114" s="45">
        <f t="shared" si="14"/>
        <v>582.92</v>
      </c>
      <c r="Z114" s="53"/>
      <c r="AA114" s="53"/>
      <c r="AB114" s="53"/>
    </row>
    <row r="115" spans="1:28" s="46" customFormat="1" ht="15">
      <c r="A115" s="42">
        <f t="shared" si="5"/>
        <v>40153.5000000001</v>
      </c>
      <c r="B115" s="45">
        <f>C115/(Напряжение!F22*SQRT(3))</f>
        <v>139.15019976178615</v>
      </c>
      <c r="C115" s="45">
        <f>'[2]Ведомость'!AK21</f>
        <v>9126.599999999999</v>
      </c>
      <c r="D115" s="45">
        <f>'[2]Ведомость'!AL21</f>
        <v>5859</v>
      </c>
      <c r="E115" s="45">
        <f>F115/(Напряжение!D22*SQRT(3))</f>
        <v>35.82648560177414</v>
      </c>
      <c r="F115" s="45">
        <f>'[2]Ведомость'!AM21</f>
        <v>2322.6000000000004</v>
      </c>
      <c r="G115" s="45">
        <f>'[2]Ведомость'!AN21</f>
        <v>1864.8</v>
      </c>
      <c r="H115" s="45">
        <f>I115/(Напряжение!D22*SQRT(3))</f>
        <v>108.25688506431206</v>
      </c>
      <c r="I115" s="45">
        <f>'[2]Ведомость'!AO21</f>
        <v>7018.2</v>
      </c>
      <c r="J115" s="45">
        <f>'[2]Ведомость'!AP21</f>
        <v>2696.3999999999996</v>
      </c>
      <c r="K115" s="51"/>
      <c r="L115" s="52"/>
      <c r="M115" s="52"/>
      <c r="O115" s="42">
        <f t="shared" si="6"/>
        <v>40153.5000000001</v>
      </c>
      <c r="P115" s="45">
        <f t="shared" si="7"/>
        <v>24087.48</v>
      </c>
      <c r="Q115" s="45">
        <f t="shared" si="8"/>
        <v>13516.72</v>
      </c>
      <c r="R115" s="51"/>
      <c r="S115" s="42">
        <f t="shared" si="9"/>
        <v>40153.5000000001</v>
      </c>
      <c r="T115" s="45">
        <f t="shared" si="10"/>
        <v>23463.600000000002</v>
      </c>
      <c r="U115" s="45">
        <f t="shared" si="11"/>
        <v>12926.96</v>
      </c>
      <c r="W115" s="42">
        <f t="shared" si="12"/>
        <v>40153.5000000001</v>
      </c>
      <c r="X115" s="45">
        <f t="shared" si="13"/>
        <v>623.8800000000001</v>
      </c>
      <c r="Y115" s="45">
        <f t="shared" si="14"/>
        <v>589.76</v>
      </c>
      <c r="Z115" s="53"/>
      <c r="AA115" s="53"/>
      <c r="AB115" s="53"/>
    </row>
    <row r="116" spans="1:28" s="46" customFormat="1" ht="15">
      <c r="A116" s="42">
        <f t="shared" si="5"/>
        <v>40152.5416666667</v>
      </c>
      <c r="B116" s="45">
        <f>C116/(Напряжение!F23*SQRT(3))</f>
        <v>137.19763077294212</v>
      </c>
      <c r="C116" s="45">
        <f>'[2]Ведомость'!AK22</f>
        <v>9013.2</v>
      </c>
      <c r="D116" s="45">
        <f>'[2]Ведомость'!AL22</f>
        <v>5422.2</v>
      </c>
      <c r="E116" s="45">
        <f>F116/(Напряжение!D23*SQRT(3))</f>
        <v>34.13727800320212</v>
      </c>
      <c r="F116" s="45">
        <f>'[2]Ведомость'!AM22</f>
        <v>2213.3999999999996</v>
      </c>
      <c r="G116" s="45">
        <f>'[2]Ведомость'!AN22</f>
        <v>1818.6</v>
      </c>
      <c r="H116" s="45">
        <f>I116/(Напряжение!D23*SQRT(3))</f>
        <v>99.23777969811319</v>
      </c>
      <c r="I116" s="45">
        <f>'[2]Ведомость'!AO22</f>
        <v>6434.4</v>
      </c>
      <c r="J116" s="45">
        <f>'[2]Ведомость'!AP22</f>
        <v>2994.6</v>
      </c>
      <c r="K116" s="51"/>
      <c r="L116" s="52"/>
      <c r="M116" s="52"/>
      <c r="O116" s="42">
        <f t="shared" si="6"/>
        <v>40152.5416666667</v>
      </c>
      <c r="P116" s="45">
        <f t="shared" si="7"/>
        <v>22874.96</v>
      </c>
      <c r="Q116" s="45">
        <f t="shared" si="8"/>
        <v>12750.880000000001</v>
      </c>
      <c r="R116" s="51"/>
      <c r="S116" s="42">
        <f t="shared" si="9"/>
        <v>40152.5416666667</v>
      </c>
      <c r="T116" s="45">
        <f t="shared" si="10"/>
        <v>22444.72</v>
      </c>
      <c r="U116" s="45">
        <f t="shared" si="11"/>
        <v>12342.08</v>
      </c>
      <c r="W116" s="42">
        <f t="shared" si="12"/>
        <v>40152.5416666667</v>
      </c>
      <c r="X116" s="45">
        <f t="shared" si="13"/>
        <v>430.24000000000007</v>
      </c>
      <c r="Y116" s="45">
        <f t="shared" si="14"/>
        <v>408.79999999999995</v>
      </c>
      <c r="Z116" s="53"/>
      <c r="AA116" s="53"/>
      <c r="AB116" s="53"/>
    </row>
    <row r="117" spans="1:28" s="46" customFormat="1" ht="15">
      <c r="A117" s="42">
        <f t="shared" si="5"/>
        <v>40151.5833333334</v>
      </c>
      <c r="B117" s="45">
        <f>C117/(Напряжение!F24*SQRT(3))</f>
        <v>118.80733453442791</v>
      </c>
      <c r="C117" s="45">
        <f>'[2]Ведомость'!AK23</f>
        <v>7761.6</v>
      </c>
      <c r="D117" s="45">
        <f>'[2]Ведомость'!AL23</f>
        <v>3696</v>
      </c>
      <c r="E117" s="45">
        <f>F117/(Напряжение!D24*SQRT(3))</f>
        <v>36.83101003392153</v>
      </c>
      <c r="F117" s="45">
        <f>'[2]Ведомость'!AM23</f>
        <v>2381.4</v>
      </c>
      <c r="G117" s="45">
        <f>'[2]Ведомость'!AN23</f>
        <v>1806</v>
      </c>
      <c r="H117" s="45">
        <f>I117/(Напряжение!D24*SQRT(3))</f>
        <v>101.39895355017903</v>
      </c>
      <c r="I117" s="45">
        <f>'[2]Ведомость'!AO23</f>
        <v>6556.200000000001</v>
      </c>
      <c r="J117" s="45">
        <f>'[2]Ведомость'!AP23</f>
        <v>2406.6</v>
      </c>
      <c r="K117" s="51"/>
      <c r="L117" s="52"/>
      <c r="M117" s="52"/>
      <c r="O117" s="42">
        <f t="shared" si="6"/>
        <v>40151.5833333334</v>
      </c>
      <c r="P117" s="45">
        <f t="shared" si="7"/>
        <v>22130.36</v>
      </c>
      <c r="Q117" s="45">
        <f t="shared" si="8"/>
        <v>10396.72</v>
      </c>
      <c r="R117" s="51"/>
      <c r="S117" s="42">
        <f t="shared" si="9"/>
        <v>40151.5833333334</v>
      </c>
      <c r="T117" s="45">
        <f t="shared" si="10"/>
        <v>21701.08</v>
      </c>
      <c r="U117" s="45">
        <f t="shared" si="11"/>
        <v>10010.4</v>
      </c>
      <c r="W117" s="42">
        <f t="shared" si="12"/>
        <v>40151.5833333334</v>
      </c>
      <c r="X117" s="45">
        <f t="shared" si="13"/>
        <v>429.28</v>
      </c>
      <c r="Y117" s="45">
        <f t="shared" si="14"/>
        <v>386.32</v>
      </c>
      <c r="Z117" s="53"/>
      <c r="AA117" s="53"/>
      <c r="AB117" s="53"/>
    </row>
    <row r="118" spans="1:28" s="46" customFormat="1" ht="15">
      <c r="A118" s="42">
        <f t="shared" si="5"/>
        <v>40150.6250000001</v>
      </c>
      <c r="B118" s="45">
        <f>C118/(Напряжение!F25*SQRT(3))</f>
        <v>125.35827690967238</v>
      </c>
      <c r="C118" s="45">
        <f>'[2]Ведомость'!AK24</f>
        <v>8232</v>
      </c>
      <c r="D118" s="45">
        <f>'[2]Ведомость'!AL24</f>
        <v>2616.6</v>
      </c>
      <c r="E118" s="45">
        <f>F118/(Напряжение!D25*SQRT(3))</f>
        <v>37.40308847275059</v>
      </c>
      <c r="F118" s="45">
        <f>'[2]Ведомость'!AM24</f>
        <v>2423.3999999999996</v>
      </c>
      <c r="G118" s="45">
        <f>'[2]Ведомость'!AN24</f>
        <v>1843.8</v>
      </c>
      <c r="H118" s="45">
        <f>I118/(Напряжение!D25*SQRT(3))</f>
        <v>94.2531900162554</v>
      </c>
      <c r="I118" s="45">
        <f>'[2]Ведомость'!AO24</f>
        <v>6106.8</v>
      </c>
      <c r="J118" s="45">
        <f>'[2]Ведомость'!AP24</f>
        <v>2541</v>
      </c>
      <c r="K118" s="51"/>
      <c r="L118" s="52"/>
      <c r="M118" s="52"/>
      <c r="O118" s="42">
        <f t="shared" si="6"/>
        <v>40150.6250000001</v>
      </c>
      <c r="P118" s="45">
        <f t="shared" si="7"/>
        <v>23421.24</v>
      </c>
      <c r="Q118" s="45">
        <f t="shared" si="8"/>
        <v>9716.8</v>
      </c>
      <c r="R118" s="51"/>
      <c r="S118" s="42">
        <f t="shared" si="9"/>
        <v>40150.6250000001</v>
      </c>
      <c r="T118" s="45">
        <f t="shared" si="10"/>
        <v>22995.56</v>
      </c>
      <c r="U118" s="45">
        <f t="shared" si="11"/>
        <v>9349.599999999999</v>
      </c>
      <c r="W118" s="42">
        <f t="shared" si="12"/>
        <v>40150.6250000001</v>
      </c>
      <c r="X118" s="45">
        <f t="shared" si="13"/>
        <v>425.68000000000006</v>
      </c>
      <c r="Y118" s="45">
        <f t="shared" si="14"/>
        <v>367.2</v>
      </c>
      <c r="Z118" s="53"/>
      <c r="AA118" s="53"/>
      <c r="AB118" s="53"/>
    </row>
    <row r="119" spans="1:28" s="46" customFormat="1" ht="15">
      <c r="A119" s="42">
        <f t="shared" si="5"/>
        <v>40149.6666666667</v>
      </c>
      <c r="B119" s="45">
        <f>C119/(Напряжение!F26*SQRT(3))</f>
        <v>83.14104588181</v>
      </c>
      <c r="C119" s="45">
        <f>'[2]Ведомость'!AK25</f>
        <v>5476.799999999999</v>
      </c>
      <c r="D119" s="45">
        <f>'[2]Ведомость'!AL25</f>
        <v>2847.6</v>
      </c>
      <c r="E119" s="45">
        <f>F119/(Напряжение!D26*SQRT(3))</f>
        <v>37.4174908782749</v>
      </c>
      <c r="F119" s="45">
        <f>'[2]Ведомость'!AM25</f>
        <v>2431.8</v>
      </c>
      <c r="G119" s="45">
        <f>'[2]Ведомость'!AN25</f>
        <v>1785</v>
      </c>
      <c r="H119" s="45">
        <f>I119/(Напряжение!D26*SQRT(3))</f>
        <v>82.46065347267489</v>
      </c>
      <c r="I119" s="45">
        <f>'[2]Ведомость'!AO25</f>
        <v>5359.2</v>
      </c>
      <c r="J119" s="45">
        <f>'[2]Ведомость'!AP25</f>
        <v>3229.8</v>
      </c>
      <c r="K119" s="51"/>
      <c r="L119" s="52"/>
      <c r="M119" s="52"/>
      <c r="O119" s="42">
        <f t="shared" si="6"/>
        <v>40149.6666666667</v>
      </c>
      <c r="P119" s="45">
        <f t="shared" si="7"/>
        <v>20470.2</v>
      </c>
      <c r="Q119" s="45">
        <f t="shared" si="8"/>
        <v>10817.68</v>
      </c>
      <c r="R119" s="51"/>
      <c r="S119" s="42">
        <f t="shared" si="9"/>
        <v>40149.6666666667</v>
      </c>
      <c r="T119" s="45">
        <f t="shared" si="10"/>
        <v>20019.16</v>
      </c>
      <c r="U119" s="45">
        <f t="shared" si="11"/>
        <v>10412.080000000002</v>
      </c>
      <c r="W119" s="42">
        <f t="shared" si="12"/>
        <v>40149.6666666667</v>
      </c>
      <c r="X119" s="45">
        <f t="shared" si="13"/>
        <v>451.03999999999996</v>
      </c>
      <c r="Y119" s="45">
        <f t="shared" si="14"/>
        <v>405.6</v>
      </c>
      <c r="Z119" s="53"/>
      <c r="AA119" s="53"/>
      <c r="AB119" s="53"/>
    </row>
    <row r="120" spans="1:28" s="46" customFormat="1" ht="15">
      <c r="A120" s="42">
        <f t="shared" si="5"/>
        <v>40148.7083333334</v>
      </c>
      <c r="B120" s="45">
        <f>C120/(Напряжение!F27*SQRT(3))</f>
        <v>59.176770407356045</v>
      </c>
      <c r="C120" s="45">
        <f>'[2]Ведомость'!AK26</f>
        <v>3901.8</v>
      </c>
      <c r="D120" s="45">
        <f>'[2]Ведомость'!AL26</f>
        <v>2625</v>
      </c>
      <c r="E120" s="45">
        <f>F120/(Напряжение!D27*SQRT(3))</f>
        <v>38.31486584742547</v>
      </c>
      <c r="F120" s="45">
        <f>'[2]Ведомость'!AM26</f>
        <v>2486.4</v>
      </c>
      <c r="G120" s="45">
        <f>'[2]Ведомость'!AN26</f>
        <v>1764</v>
      </c>
      <c r="H120" s="45">
        <f>I120/(Напряжение!D27*SQRT(3))</f>
        <v>66.33908360407281</v>
      </c>
      <c r="I120" s="45">
        <f>'[2]Ведомость'!AO26</f>
        <v>4305</v>
      </c>
      <c r="J120" s="45">
        <f>'[2]Ведомость'!AP26</f>
        <v>2730</v>
      </c>
      <c r="K120" s="51"/>
      <c r="L120" s="52"/>
      <c r="M120" s="52"/>
      <c r="O120" s="42">
        <f t="shared" si="6"/>
        <v>40148.7083333334</v>
      </c>
      <c r="P120" s="45">
        <f t="shared" si="7"/>
        <v>17469.159999999996</v>
      </c>
      <c r="Q120" s="45">
        <f t="shared" si="8"/>
        <v>9981.04</v>
      </c>
      <c r="R120" s="51"/>
      <c r="S120" s="42">
        <f t="shared" si="9"/>
        <v>40148.7083333334</v>
      </c>
      <c r="T120" s="45">
        <f t="shared" si="10"/>
        <v>17034.08</v>
      </c>
      <c r="U120" s="45">
        <f t="shared" si="11"/>
        <v>9573.44</v>
      </c>
      <c r="W120" s="42">
        <f t="shared" si="12"/>
        <v>40148.7083333334</v>
      </c>
      <c r="X120" s="45">
        <f t="shared" si="13"/>
        <v>435.08</v>
      </c>
      <c r="Y120" s="45">
        <f t="shared" si="14"/>
        <v>407.6</v>
      </c>
      <c r="Z120" s="53"/>
      <c r="AA120" s="53"/>
      <c r="AB120" s="53"/>
    </row>
    <row r="121" spans="1:28" s="46" customFormat="1" ht="15">
      <c r="A121" s="42">
        <f t="shared" si="5"/>
        <v>40147.7500000001</v>
      </c>
      <c r="B121" s="45">
        <f>C121/(Напряжение!F28*SQRT(3))</f>
        <v>121.84568780855096</v>
      </c>
      <c r="C121" s="45">
        <f>'[2]Ведомость'!AK27</f>
        <v>8047.2</v>
      </c>
      <c r="D121" s="45">
        <f>'[2]Ведомость'!AL27</f>
        <v>2444.3999999999996</v>
      </c>
      <c r="E121" s="45">
        <f>F121/(Напряжение!D28*SQRT(3))</f>
        <v>40.31895542890859</v>
      </c>
      <c r="F121" s="45">
        <f>'[2]Ведомость'!AM27</f>
        <v>2620.8</v>
      </c>
      <c r="G121" s="45">
        <f>'[2]Ведомость'!AN27</f>
        <v>1747.2</v>
      </c>
      <c r="H121" s="45">
        <f>I121/(Напряжение!D28*SQRT(3))</f>
        <v>112.81553874819612</v>
      </c>
      <c r="I121" s="45">
        <f>'[2]Ведомость'!AO27</f>
        <v>7333.2</v>
      </c>
      <c r="J121" s="45">
        <f>'[2]Ведомость'!AP27</f>
        <v>1461.6</v>
      </c>
      <c r="K121" s="51"/>
      <c r="L121" s="52"/>
      <c r="M121" s="52"/>
      <c r="O121" s="42">
        <f t="shared" si="6"/>
        <v>40147.7500000001</v>
      </c>
      <c r="P121" s="45">
        <f t="shared" si="7"/>
        <v>24884.24</v>
      </c>
      <c r="Q121" s="45">
        <f t="shared" si="8"/>
        <v>8470.919999999998</v>
      </c>
      <c r="R121" s="51"/>
      <c r="S121" s="42">
        <f t="shared" si="9"/>
        <v>40147.7500000001</v>
      </c>
      <c r="T121" s="45">
        <f t="shared" si="10"/>
        <v>24438.04</v>
      </c>
      <c r="U121" s="45">
        <f t="shared" si="11"/>
        <v>8057.519999999999</v>
      </c>
      <c r="W121" s="42">
        <f t="shared" si="12"/>
        <v>40147.7500000001</v>
      </c>
      <c r="X121" s="45">
        <f t="shared" si="13"/>
        <v>446.2</v>
      </c>
      <c r="Y121" s="45">
        <f t="shared" si="14"/>
        <v>413.4</v>
      </c>
      <c r="Z121" s="53"/>
      <c r="AA121" s="53"/>
      <c r="AB121" s="53"/>
    </row>
    <row r="122" spans="1:28" s="46" customFormat="1" ht="15">
      <c r="A122" s="42">
        <f t="shared" si="5"/>
        <v>40146.7916666668</v>
      </c>
      <c r="B122" s="45">
        <f>C122/(Напряжение!F29*SQRT(3))</f>
        <v>122.22208120216779</v>
      </c>
      <c r="C122" s="45">
        <f>'[2]Ведомость'!AK28</f>
        <v>8089.200000000001</v>
      </c>
      <c r="D122" s="45">
        <f>'[2]Ведомость'!AL28</f>
        <v>2184</v>
      </c>
      <c r="E122" s="45">
        <f>F122/(Напряжение!D29*SQRT(3))</f>
        <v>40.567816134704074</v>
      </c>
      <c r="F122" s="45">
        <f>'[2]Ведомость'!AM28</f>
        <v>2641.8</v>
      </c>
      <c r="G122" s="45">
        <f>'[2]Ведомость'!AN28</f>
        <v>1726.2</v>
      </c>
      <c r="H122" s="45">
        <f>I122/(Напряжение!D29*SQRT(3))</f>
        <v>115.96332815611751</v>
      </c>
      <c r="I122" s="45">
        <f>'[2]Ведомость'!AO28</f>
        <v>7551.6</v>
      </c>
      <c r="J122" s="45">
        <f>'[2]Ведомость'!AP28</f>
        <v>1331.4</v>
      </c>
      <c r="K122" s="51"/>
      <c r="L122" s="52"/>
      <c r="M122" s="52"/>
      <c r="O122" s="42">
        <f t="shared" si="6"/>
        <v>40146.7916666668</v>
      </c>
      <c r="P122" s="45">
        <f t="shared" si="7"/>
        <v>25415.160000000003</v>
      </c>
      <c r="Q122" s="45">
        <f t="shared" si="8"/>
        <v>8185.719999999999</v>
      </c>
      <c r="R122" s="51"/>
      <c r="S122" s="42">
        <f t="shared" si="9"/>
        <v>40146.7916666668</v>
      </c>
      <c r="T122" s="45">
        <f t="shared" si="10"/>
        <v>24828.04</v>
      </c>
      <c r="U122" s="45">
        <f t="shared" si="11"/>
        <v>7628.480000000001</v>
      </c>
      <c r="W122" s="42">
        <f t="shared" si="12"/>
        <v>40146.7916666668</v>
      </c>
      <c r="X122" s="45">
        <f t="shared" si="13"/>
        <v>587.12</v>
      </c>
      <c r="Y122" s="45">
        <f t="shared" si="14"/>
        <v>557.24</v>
      </c>
      <c r="Z122" s="53"/>
      <c r="AA122" s="53"/>
      <c r="AB122" s="53"/>
    </row>
    <row r="123" spans="1:28" s="46" customFormat="1" ht="15">
      <c r="A123" s="42">
        <f t="shared" si="5"/>
        <v>40145.8333333334</v>
      </c>
      <c r="B123" s="45">
        <f>C123/(Напряжение!F30*SQRT(3))</f>
        <v>113.8202288606411</v>
      </c>
      <c r="C123" s="45">
        <f>'[2]Ведомость'!AK29</f>
        <v>7522.2</v>
      </c>
      <c r="D123" s="45">
        <f>'[2]Ведомость'!AL29</f>
        <v>2856</v>
      </c>
      <c r="E123" s="45">
        <f>F123/(Напряжение!D30*SQRT(3))</f>
        <v>38.04580895035396</v>
      </c>
      <c r="F123" s="45">
        <f>'[2]Ведомость'!AM29</f>
        <v>2482.2</v>
      </c>
      <c r="G123" s="45">
        <f>'[2]Ведомость'!AN29</f>
        <v>1709.4</v>
      </c>
      <c r="H123" s="45">
        <f>I123/(Напряжение!D30*SQRT(3))</f>
        <v>102.93612269308964</v>
      </c>
      <c r="I123" s="45">
        <f>'[2]Ведомость'!AO29</f>
        <v>6715.799999999999</v>
      </c>
      <c r="J123" s="45">
        <f>'[2]Ведомость'!AP29</f>
        <v>1104.6</v>
      </c>
      <c r="K123" s="51"/>
      <c r="L123" s="52"/>
      <c r="M123" s="52"/>
      <c r="O123" s="42">
        <f t="shared" si="6"/>
        <v>40145.8333333334</v>
      </c>
      <c r="P123" s="45">
        <f t="shared" si="7"/>
        <v>23420.6</v>
      </c>
      <c r="Q123" s="45">
        <f t="shared" si="8"/>
        <v>8519.08</v>
      </c>
      <c r="R123" s="51"/>
      <c r="S123" s="42">
        <f t="shared" si="9"/>
        <v>40145.8333333334</v>
      </c>
      <c r="T123" s="45">
        <f t="shared" si="10"/>
        <v>22939.08</v>
      </c>
      <c r="U123" s="45">
        <f t="shared" si="11"/>
        <v>8073.76</v>
      </c>
      <c r="W123" s="42">
        <f t="shared" si="12"/>
        <v>40145.8333333334</v>
      </c>
      <c r="X123" s="45">
        <f t="shared" si="13"/>
        <v>481.52000000000004</v>
      </c>
      <c r="Y123" s="45">
        <f t="shared" si="14"/>
        <v>445.32</v>
      </c>
      <c r="Z123" s="53"/>
      <c r="AA123" s="53"/>
      <c r="AB123" s="53"/>
    </row>
    <row r="124" spans="1:28" s="46" customFormat="1" ht="15">
      <c r="A124" s="42">
        <f t="shared" si="5"/>
        <v>40144.8750000001</v>
      </c>
      <c r="B124" s="45">
        <f>C124/(Напряжение!F31*SQRT(3))</f>
        <v>119.97450519093776</v>
      </c>
      <c r="C124" s="45">
        <f>'[2]Ведомость'!AK30</f>
        <v>7938</v>
      </c>
      <c r="D124" s="45">
        <f>'[2]Ведомость'!AL30</f>
        <v>3150</v>
      </c>
      <c r="E124" s="45">
        <f>F124/(Напряжение!D31*SQRT(3))</f>
        <v>30.6952901498578</v>
      </c>
      <c r="F124" s="45">
        <f>'[2]Ведомость'!AM30</f>
        <v>2003.3999999999999</v>
      </c>
      <c r="G124" s="45">
        <f>'[2]Ведомость'!AN30</f>
        <v>1713.6</v>
      </c>
      <c r="H124" s="45">
        <f>I124/(Напряжение!D31*SQRT(3))</f>
        <v>124.96908484491374</v>
      </c>
      <c r="I124" s="45">
        <f>'[2]Ведомость'!AO30</f>
        <v>8156.4</v>
      </c>
      <c r="J124" s="45">
        <f>'[2]Ведомость'!AP30</f>
        <v>1667.4</v>
      </c>
      <c r="K124" s="51"/>
      <c r="L124" s="52"/>
      <c r="M124" s="52"/>
      <c r="O124" s="42">
        <f t="shared" si="6"/>
        <v>40144.8750000001</v>
      </c>
      <c r="P124" s="45">
        <f t="shared" si="7"/>
        <v>23586.32</v>
      </c>
      <c r="Q124" s="45">
        <f t="shared" si="8"/>
        <v>9286.32</v>
      </c>
      <c r="R124" s="51"/>
      <c r="S124" s="42">
        <f t="shared" si="9"/>
        <v>40144.8750000001</v>
      </c>
      <c r="T124" s="45">
        <f t="shared" si="10"/>
        <v>23183.12</v>
      </c>
      <c r="U124" s="45">
        <f t="shared" si="11"/>
        <v>8911.2</v>
      </c>
      <c r="W124" s="42">
        <f t="shared" si="12"/>
        <v>40144.8750000001</v>
      </c>
      <c r="X124" s="45">
        <f t="shared" si="13"/>
        <v>403.20000000000005</v>
      </c>
      <c r="Y124" s="45">
        <f t="shared" si="14"/>
        <v>375.12</v>
      </c>
      <c r="Z124" s="53"/>
      <c r="AA124" s="53"/>
      <c r="AB124" s="53"/>
    </row>
    <row r="125" spans="1:28" s="46" customFormat="1" ht="15">
      <c r="A125" s="42">
        <f t="shared" si="5"/>
        <v>40143.9166666668</v>
      </c>
      <c r="B125" s="45">
        <f>C125/(Напряжение!F32*SQRT(3))</f>
        <v>106.64078269981819</v>
      </c>
      <c r="C125" s="45">
        <f>'[2]Ведомость'!AK31</f>
        <v>7056</v>
      </c>
      <c r="D125" s="45">
        <f>'[2]Ведомость'!AL31</f>
        <v>2104.2</v>
      </c>
      <c r="E125" s="45">
        <f>F125/(Напряжение!D32*SQRT(3))</f>
        <v>25.941121225958447</v>
      </c>
      <c r="F125" s="45">
        <f>'[2]Ведомость'!AM31</f>
        <v>1692.6</v>
      </c>
      <c r="G125" s="45">
        <f>'[2]Ведомость'!AN31</f>
        <v>1705.1999999999998</v>
      </c>
      <c r="H125" s="45">
        <f>I125/(Напряжение!D32*SQRT(3))</f>
        <v>132.0229271326074</v>
      </c>
      <c r="I125" s="45">
        <f>'[2]Ведомость'!AO31</f>
        <v>8614.2</v>
      </c>
      <c r="J125" s="45">
        <f>'[2]Ведомость'!AP31</f>
        <v>1659</v>
      </c>
      <c r="K125" s="51"/>
      <c r="L125" s="52"/>
      <c r="M125" s="52"/>
      <c r="O125" s="42">
        <f t="shared" si="6"/>
        <v>40143.9166666668</v>
      </c>
      <c r="P125" s="45">
        <f t="shared" si="7"/>
        <v>21916.08</v>
      </c>
      <c r="Q125" s="45">
        <f t="shared" si="8"/>
        <v>8204.96</v>
      </c>
      <c r="R125" s="51"/>
      <c r="S125" s="42">
        <f t="shared" si="9"/>
        <v>40143.9166666668</v>
      </c>
      <c r="T125" s="45">
        <f t="shared" si="10"/>
        <v>21516.88</v>
      </c>
      <c r="U125" s="45">
        <f t="shared" si="11"/>
        <v>7826.5599999999995</v>
      </c>
      <c r="W125" s="42">
        <f t="shared" si="12"/>
        <v>40143.9166666668</v>
      </c>
      <c r="X125" s="45">
        <f t="shared" si="13"/>
        <v>399.20000000000005</v>
      </c>
      <c r="Y125" s="45">
        <f t="shared" si="14"/>
        <v>378.4</v>
      </c>
      <c r="Z125" s="53"/>
      <c r="AA125" s="53"/>
      <c r="AB125" s="53"/>
    </row>
    <row r="126" spans="1:28" s="46" customFormat="1" ht="15">
      <c r="A126" s="42">
        <f t="shared" si="5"/>
        <v>40142.9583333334</v>
      </c>
      <c r="B126" s="45">
        <f>C126/(Напряжение!F33*SQRT(3))</f>
        <v>109.81129957365832</v>
      </c>
      <c r="C126" s="45">
        <f>'[2]Ведомость'!AK32</f>
        <v>7266</v>
      </c>
      <c r="D126" s="45">
        <f>'[2]Ведомость'!AL32</f>
        <v>2515.8</v>
      </c>
      <c r="E126" s="45">
        <f>F126/(Напряжение!D33*SQRT(3))</f>
        <v>23.43772421292296</v>
      </c>
      <c r="F126" s="45">
        <f>'[2]Ведомость'!AM32</f>
        <v>1528.8</v>
      </c>
      <c r="G126" s="45">
        <f>'[2]Ведомость'!AN32</f>
        <v>1663.1999999999998</v>
      </c>
      <c r="H126" s="45">
        <f>I126/(Напряжение!D33*SQRT(3))</f>
        <v>120.08614191511352</v>
      </c>
      <c r="I126" s="45">
        <f>'[2]Ведомость'!AO32</f>
        <v>7833</v>
      </c>
      <c r="J126" s="45">
        <f>'[2]Ведомость'!AP32</f>
        <v>1335.6</v>
      </c>
      <c r="K126" s="51"/>
      <c r="L126" s="52"/>
      <c r="M126" s="52"/>
      <c r="O126" s="42">
        <f t="shared" si="6"/>
        <v>40142.9583333334</v>
      </c>
      <c r="P126" s="45">
        <f t="shared" si="7"/>
        <v>20646.96</v>
      </c>
      <c r="Q126" s="45">
        <f t="shared" si="8"/>
        <v>8162.199999999999</v>
      </c>
      <c r="R126" s="51"/>
      <c r="S126" s="42">
        <f t="shared" si="9"/>
        <v>40142.9583333334</v>
      </c>
      <c r="T126" s="45">
        <f t="shared" si="10"/>
        <v>20248.8</v>
      </c>
      <c r="U126" s="45">
        <f t="shared" si="11"/>
        <v>7790.879999999999</v>
      </c>
      <c r="W126" s="42">
        <f t="shared" si="12"/>
        <v>40142.9583333334</v>
      </c>
      <c r="X126" s="45">
        <f t="shared" si="13"/>
        <v>398.16</v>
      </c>
      <c r="Y126" s="45">
        <f t="shared" si="14"/>
        <v>371.31999999999994</v>
      </c>
      <c r="Z126" s="53"/>
      <c r="AA126" s="53"/>
      <c r="AB126" s="53"/>
    </row>
    <row r="127" spans="1:28" s="46" customFormat="1" ht="15">
      <c r="A127" s="42">
        <f t="shared" si="5"/>
        <v>40142.0000000001</v>
      </c>
      <c r="B127" s="45">
        <f>C127/(Напряжение!F34*SQRT(3))</f>
        <v>115.71095811910439</v>
      </c>
      <c r="C127" s="45">
        <f>'[2]Ведомость'!AK33</f>
        <v>7656.6</v>
      </c>
      <c r="D127" s="45">
        <f>'[2]Ведомость'!AL33</f>
        <v>2503.2</v>
      </c>
      <c r="E127" s="45">
        <f>F127/(Напряжение!D34*SQRT(3))</f>
        <v>22.865084316953684</v>
      </c>
      <c r="F127" s="45">
        <f>'[2]Ведомость'!AM33</f>
        <v>1491</v>
      </c>
      <c r="G127" s="45">
        <f>'[2]Ведомость'!AN33</f>
        <v>1650.6</v>
      </c>
      <c r="H127" s="45">
        <f>I127/(Напряжение!D34*SQRT(3))</f>
        <v>115.16273453158645</v>
      </c>
      <c r="I127" s="45">
        <f>'[2]Ведомость'!AO33</f>
        <v>7509.6</v>
      </c>
      <c r="J127" s="45">
        <f>'[2]Ведомость'!AP33</f>
        <v>2062.2</v>
      </c>
      <c r="K127" s="51"/>
      <c r="L127" s="52"/>
      <c r="M127" s="52"/>
      <c r="O127" s="42">
        <f t="shared" si="6"/>
        <v>40142.0000000001</v>
      </c>
      <c r="P127" s="45">
        <f t="shared" si="7"/>
        <v>20485.800000000003</v>
      </c>
      <c r="Q127" s="45">
        <f t="shared" si="8"/>
        <v>8841.48</v>
      </c>
      <c r="R127" s="51"/>
      <c r="S127" s="42">
        <f t="shared" si="9"/>
        <v>40142.0000000001</v>
      </c>
      <c r="T127" s="45">
        <f t="shared" si="10"/>
        <v>20087.4</v>
      </c>
      <c r="U127" s="45">
        <f t="shared" si="11"/>
        <v>8470.080000000002</v>
      </c>
      <c r="W127" s="42">
        <f t="shared" si="12"/>
        <v>40142.0000000001</v>
      </c>
      <c r="X127" s="45">
        <f t="shared" si="13"/>
        <v>398.40000000000003</v>
      </c>
      <c r="Y127" s="45">
        <f t="shared" si="14"/>
        <v>371.3999999999999</v>
      </c>
      <c r="Z127" s="53"/>
      <c r="AA127" s="53"/>
      <c r="AB127" s="53"/>
    </row>
    <row r="128" spans="15:28" ht="15">
      <c r="O128" s="4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5:28" ht="15">
      <c r="O129" s="4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3" spans="2:28" ht="15">
      <c r="B133" s="56"/>
      <c r="C133" s="56"/>
      <c r="D133" s="56"/>
      <c r="E133" s="56"/>
      <c r="F133" s="56"/>
      <c r="G133" s="16" t="s">
        <v>24</v>
      </c>
      <c r="H133" s="56"/>
      <c r="I133" s="56"/>
      <c r="J133" s="56"/>
      <c r="K133" s="56"/>
      <c r="L133" s="56"/>
      <c r="M133" s="59">
        <f>M100</f>
        <v>41808</v>
      </c>
      <c r="N133" s="56"/>
      <c r="P133" s="56"/>
      <c r="Q133" s="56"/>
      <c r="R133" s="56"/>
      <c r="S133" s="56"/>
      <c r="T133" s="16" t="s">
        <v>24</v>
      </c>
      <c r="U133" s="56"/>
      <c r="V133" s="56"/>
      <c r="W133" s="56"/>
      <c r="X133" s="56"/>
      <c r="Y133" s="56"/>
      <c r="Z133" s="56"/>
      <c r="AA133" s="59">
        <f>AA100</f>
        <v>41808</v>
      </c>
      <c r="AB133" s="56"/>
    </row>
    <row r="134" spans="1:28" ht="15">
      <c r="A134" s="16" t="s">
        <v>46</v>
      </c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16" t="s">
        <v>46</v>
      </c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</row>
    <row r="135" spans="15:28" ht="15">
      <c r="O135" s="68"/>
      <c r="P135" s="82" t="s">
        <v>6</v>
      </c>
      <c r="Q135" s="82"/>
      <c r="R135" s="82"/>
      <c r="S135" s="14"/>
      <c r="U135" s="1"/>
      <c r="V135" s="92" t="s">
        <v>22</v>
      </c>
      <c r="W135" s="89"/>
      <c r="X135" s="90"/>
      <c r="Y135" s="82" t="s">
        <v>18</v>
      </c>
      <c r="Z135" s="82"/>
      <c r="AA135" s="82"/>
      <c r="AB135" s="2"/>
    </row>
    <row r="136" spans="15:28" ht="15">
      <c r="O136" s="41" t="s">
        <v>0</v>
      </c>
      <c r="P136" s="8" t="s">
        <v>19</v>
      </c>
      <c r="Q136" s="8" t="s">
        <v>20</v>
      </c>
      <c r="R136" s="4" t="s">
        <v>21</v>
      </c>
      <c r="S136" s="11"/>
      <c r="U136" s="4" t="s">
        <v>0</v>
      </c>
      <c r="V136" s="8" t="s">
        <v>19</v>
      </c>
      <c r="W136" s="8" t="s">
        <v>20</v>
      </c>
      <c r="X136" s="8" t="s">
        <v>21</v>
      </c>
      <c r="Y136" s="8" t="s">
        <v>19</v>
      </c>
      <c r="Z136" s="8" t="s">
        <v>20</v>
      </c>
      <c r="AA136" s="8" t="s">
        <v>21</v>
      </c>
      <c r="AB136" s="12"/>
    </row>
    <row r="137" spans="15:28" ht="15">
      <c r="O137" s="42">
        <f aca="true" t="shared" si="15" ref="O137:O160">O104</f>
        <v>40164.041666666664</v>
      </c>
      <c r="P137" s="9">
        <f>B5+E5+H5+K5+P5+S5+V5</f>
        <v>116.01601922205133</v>
      </c>
      <c r="Q137" s="9">
        <f>B38+E38+H38+K38+P38+S38+V38+B71+E71+H71+K71+P71+S71</f>
        <v>146.79792263095504</v>
      </c>
      <c r="R137" s="9">
        <f>B104+E104+H104</f>
        <v>252.18845681165698</v>
      </c>
      <c r="S137" s="13"/>
      <c r="T137" s="13"/>
      <c r="U137" s="42">
        <f>O137</f>
        <v>40164.041666666664</v>
      </c>
      <c r="V137" s="9">
        <f>B5+E5+H5+K5</f>
        <v>114.45994976318835</v>
      </c>
      <c r="W137" s="9">
        <f>B38+E38+H38+K38+B71+E71+H71+K71</f>
        <v>96.63089737034946</v>
      </c>
      <c r="X137" s="9">
        <f>B104+E104+H104</f>
        <v>252.18845681165698</v>
      </c>
      <c r="Y137" s="9">
        <f>P5+S5+V5</f>
        <v>1.5560694588629782</v>
      </c>
      <c r="Z137" s="9">
        <f>P38+S38+V38+P71+S71</f>
        <v>50.167025260605605</v>
      </c>
      <c r="AA137" s="9">
        <f>0</f>
        <v>0</v>
      </c>
      <c r="AB137" s="20"/>
    </row>
    <row r="138" spans="15:28" ht="15">
      <c r="O138" s="42">
        <f t="shared" si="15"/>
        <v>40163.083333333336</v>
      </c>
      <c r="P138" s="9">
        <f aca="true" t="shared" si="16" ref="P138:P160">B6+E6+H6+K6+P6+S6+V6</f>
        <v>121.06123938775598</v>
      </c>
      <c r="Q138" s="9">
        <f aca="true" t="shared" si="17" ref="Q138:Q160">B39+E39+H39+K39+P39+S39+V39+B72+E72+H72+K72+P72+S72</f>
        <v>152.20521264925617</v>
      </c>
      <c r="R138" s="9">
        <f aca="true" t="shared" si="18" ref="R138:R160">B105+E105+H105</f>
        <v>259.14740047334874</v>
      </c>
      <c r="S138" s="13"/>
      <c r="T138" s="13"/>
      <c r="U138" s="42">
        <f aca="true" t="shared" si="19" ref="U138:U160">O138</f>
        <v>40163.083333333336</v>
      </c>
      <c r="V138" s="9">
        <f aca="true" t="shared" si="20" ref="V138:V160">B6+E6+H6+K6</f>
        <v>119.77668296220502</v>
      </c>
      <c r="W138" s="9">
        <f aca="true" t="shared" si="21" ref="W138:W160">B39+E39+H39+K39+B72+E72+H72+K72</f>
        <v>100.1772469085321</v>
      </c>
      <c r="X138" s="9">
        <f aca="true" t="shared" si="22" ref="X138:X160">B105+E105+H105</f>
        <v>259.14740047334874</v>
      </c>
      <c r="Y138" s="9">
        <f aca="true" t="shared" si="23" ref="Y138:Y160">P6+S6+V6</f>
        <v>1.2845564255509618</v>
      </c>
      <c r="Z138" s="9">
        <f aca="true" t="shared" si="24" ref="Z138:Z160">P39+S39+V39+P72+S72</f>
        <v>52.02796574072408</v>
      </c>
      <c r="AA138" s="9">
        <f>0</f>
        <v>0</v>
      </c>
      <c r="AB138" s="20"/>
    </row>
    <row r="139" spans="15:28" ht="15">
      <c r="O139" s="42">
        <f t="shared" si="15"/>
        <v>40162.125</v>
      </c>
      <c r="P139" s="9">
        <f t="shared" si="16"/>
        <v>152.80206712928987</v>
      </c>
      <c r="Q139" s="9">
        <f t="shared" si="17"/>
        <v>185.09999822949496</v>
      </c>
      <c r="R139" s="9">
        <f t="shared" si="18"/>
        <v>266.31699168461097</v>
      </c>
      <c r="S139" s="13"/>
      <c r="T139" s="13"/>
      <c r="U139" s="42">
        <f t="shared" si="19"/>
        <v>40162.125</v>
      </c>
      <c r="V139" s="9">
        <f t="shared" si="20"/>
        <v>151.71310687744915</v>
      </c>
      <c r="W139" s="9">
        <f t="shared" si="21"/>
        <v>119.4675067792121</v>
      </c>
      <c r="X139" s="9">
        <f t="shared" si="22"/>
        <v>266.31699168461097</v>
      </c>
      <c r="Y139" s="9">
        <f t="shared" si="23"/>
        <v>1.0889602518407253</v>
      </c>
      <c r="Z139" s="9">
        <f t="shared" si="24"/>
        <v>65.63249145028288</v>
      </c>
      <c r="AA139" s="9">
        <f>0</f>
        <v>0</v>
      </c>
      <c r="AB139" s="20"/>
    </row>
    <row r="140" spans="15:28" ht="15">
      <c r="O140" s="42">
        <f t="shared" si="15"/>
        <v>40161.1666666667</v>
      </c>
      <c r="P140" s="9">
        <f t="shared" si="16"/>
        <v>197.789514122753</v>
      </c>
      <c r="Q140" s="9">
        <f t="shared" si="17"/>
        <v>200.38420516582593</v>
      </c>
      <c r="R140" s="9">
        <f t="shared" si="18"/>
        <v>228.58895724237124</v>
      </c>
      <c r="S140" s="13"/>
      <c r="T140" s="13"/>
      <c r="U140" s="42">
        <f t="shared" si="19"/>
        <v>40161.1666666667</v>
      </c>
      <c r="V140" s="9">
        <f t="shared" si="20"/>
        <v>196.67203626911413</v>
      </c>
      <c r="W140" s="9">
        <f t="shared" si="21"/>
        <v>135.38386453284193</v>
      </c>
      <c r="X140" s="9">
        <f t="shared" si="22"/>
        <v>228.58895724237124</v>
      </c>
      <c r="Y140" s="9">
        <f t="shared" si="23"/>
        <v>1.1174778536388819</v>
      </c>
      <c r="Z140" s="9">
        <f t="shared" si="24"/>
        <v>65.000340632984</v>
      </c>
      <c r="AA140" s="9">
        <f>0</f>
        <v>0</v>
      </c>
      <c r="AB140" s="20"/>
    </row>
    <row r="141" spans="15:28" ht="15">
      <c r="O141" s="42">
        <f t="shared" si="15"/>
        <v>40160.2083333334</v>
      </c>
      <c r="P141" s="9">
        <f t="shared" si="16"/>
        <v>236.2249480505565</v>
      </c>
      <c r="Q141" s="9">
        <f t="shared" si="17"/>
        <v>190.55331952347487</v>
      </c>
      <c r="R141" s="9">
        <f t="shared" si="18"/>
        <v>142.3968993843652</v>
      </c>
      <c r="S141" s="13"/>
      <c r="T141" s="13"/>
      <c r="U141" s="42">
        <f t="shared" si="19"/>
        <v>40160.2083333334</v>
      </c>
      <c r="V141" s="9">
        <f t="shared" si="20"/>
        <v>234.7510556435643</v>
      </c>
      <c r="W141" s="9">
        <f t="shared" si="21"/>
        <v>132.6914914563344</v>
      </c>
      <c r="X141" s="9">
        <f t="shared" si="22"/>
        <v>142.3968993843652</v>
      </c>
      <c r="Y141" s="9">
        <f t="shared" si="23"/>
        <v>1.4738924069921873</v>
      </c>
      <c r="Z141" s="9">
        <f t="shared" si="24"/>
        <v>57.861828067140486</v>
      </c>
      <c r="AA141" s="9">
        <f>0</f>
        <v>0</v>
      </c>
      <c r="AB141" s="2"/>
    </row>
    <row r="142" spans="15:28" ht="15">
      <c r="O142" s="42">
        <f t="shared" si="15"/>
        <v>40159.25</v>
      </c>
      <c r="P142" s="9">
        <f t="shared" si="16"/>
        <v>255.25868164493954</v>
      </c>
      <c r="Q142" s="9">
        <f t="shared" si="17"/>
        <v>117.87102600968876</v>
      </c>
      <c r="R142" s="9">
        <f t="shared" si="18"/>
        <v>207.44274344161596</v>
      </c>
      <c r="S142" s="13"/>
      <c r="T142" s="13"/>
      <c r="U142" s="42">
        <f t="shared" si="19"/>
        <v>40159.25</v>
      </c>
      <c r="V142" s="9">
        <f t="shared" si="20"/>
        <v>253.79129441991535</v>
      </c>
      <c r="W142" s="9">
        <f t="shared" si="21"/>
        <v>58.800121249222464</v>
      </c>
      <c r="X142" s="9">
        <f t="shared" si="22"/>
        <v>207.44274344161596</v>
      </c>
      <c r="Y142" s="9">
        <f t="shared" si="23"/>
        <v>1.467387225024198</v>
      </c>
      <c r="Z142" s="9">
        <f t="shared" si="24"/>
        <v>59.0709047604663</v>
      </c>
      <c r="AA142" s="9">
        <f>0</f>
        <v>0</v>
      </c>
      <c r="AB142" s="2"/>
    </row>
    <row r="143" spans="15:28" ht="15">
      <c r="O143" s="42">
        <f t="shared" si="15"/>
        <v>40158.2916666667</v>
      </c>
      <c r="P143" s="9">
        <f t="shared" si="16"/>
        <v>274.9078937541254</v>
      </c>
      <c r="Q143" s="9">
        <f t="shared" si="17"/>
        <v>122.685991891288</v>
      </c>
      <c r="R143" s="9">
        <f t="shared" si="18"/>
        <v>253.0197074220622</v>
      </c>
      <c r="S143" s="13"/>
      <c r="T143" s="13"/>
      <c r="U143" s="42">
        <f t="shared" si="19"/>
        <v>40158.2916666667</v>
      </c>
      <c r="V143" s="9">
        <f t="shared" si="20"/>
        <v>273.4759342266833</v>
      </c>
      <c r="W143" s="9">
        <f t="shared" si="21"/>
        <v>63.896998970586395</v>
      </c>
      <c r="X143" s="9">
        <f t="shared" si="22"/>
        <v>253.0197074220622</v>
      </c>
      <c r="Y143" s="9">
        <f t="shared" si="23"/>
        <v>1.4319595274420314</v>
      </c>
      <c r="Z143" s="9">
        <f t="shared" si="24"/>
        <v>58.788992920701595</v>
      </c>
      <c r="AA143" s="9">
        <f>0</f>
        <v>0</v>
      </c>
      <c r="AB143" s="2"/>
    </row>
    <row r="144" spans="15:28" ht="15">
      <c r="O144" s="42">
        <f t="shared" si="15"/>
        <v>40157.3333333334</v>
      </c>
      <c r="P144" s="9">
        <f t="shared" si="16"/>
        <v>267.5183329240658</v>
      </c>
      <c r="Q144" s="9">
        <f t="shared" si="17"/>
        <v>122.6260733552207</v>
      </c>
      <c r="R144" s="9">
        <f t="shared" si="18"/>
        <v>258.68040904629197</v>
      </c>
      <c r="S144" s="13"/>
      <c r="T144" s="13"/>
      <c r="U144" s="42">
        <f t="shared" si="19"/>
        <v>40157.3333333334</v>
      </c>
      <c r="V144" s="9">
        <f t="shared" si="20"/>
        <v>266.14466176735664</v>
      </c>
      <c r="W144" s="9">
        <f t="shared" si="21"/>
        <v>62.64104495756238</v>
      </c>
      <c r="X144" s="9">
        <f t="shared" si="22"/>
        <v>258.68040904629197</v>
      </c>
      <c r="Y144" s="9">
        <f t="shared" si="23"/>
        <v>1.3736711567091484</v>
      </c>
      <c r="Z144" s="9">
        <f t="shared" si="24"/>
        <v>59.98502839765835</v>
      </c>
      <c r="AA144" s="9">
        <f>0</f>
        <v>0</v>
      </c>
      <c r="AB144" s="2"/>
    </row>
    <row r="145" spans="15:28" ht="15">
      <c r="O145" s="42">
        <f t="shared" si="15"/>
        <v>40156.375</v>
      </c>
      <c r="P145" s="9">
        <f t="shared" si="16"/>
        <v>261.18720765626983</v>
      </c>
      <c r="Q145" s="9">
        <f t="shared" si="17"/>
        <v>123.57696370101931</v>
      </c>
      <c r="R145" s="9">
        <f t="shared" si="18"/>
        <v>249.21206827883623</v>
      </c>
      <c r="S145" s="13"/>
      <c r="T145" s="13"/>
      <c r="U145" s="42">
        <f t="shared" si="19"/>
        <v>40156.375</v>
      </c>
      <c r="V145" s="9">
        <f t="shared" si="20"/>
        <v>259.9185006334625</v>
      </c>
      <c r="W145" s="9">
        <f t="shared" si="21"/>
        <v>65.10081538265737</v>
      </c>
      <c r="X145" s="9">
        <f t="shared" si="22"/>
        <v>249.21206827883623</v>
      </c>
      <c r="Y145" s="9">
        <f t="shared" si="23"/>
        <v>1.2687070228073332</v>
      </c>
      <c r="Z145" s="9">
        <f t="shared" si="24"/>
        <v>58.476148318361965</v>
      </c>
      <c r="AA145" s="9">
        <f>0</f>
        <v>0</v>
      </c>
      <c r="AB145" s="2"/>
    </row>
    <row r="146" spans="15:28" ht="15">
      <c r="O146" s="42">
        <f t="shared" si="15"/>
        <v>40155.4166666667</v>
      </c>
      <c r="P146" s="9">
        <f t="shared" si="16"/>
        <v>261.7615954232569</v>
      </c>
      <c r="Q146" s="9">
        <f t="shared" si="17"/>
        <v>129.4139700299865</v>
      </c>
      <c r="R146" s="9">
        <f t="shared" si="18"/>
        <v>264.89945767503514</v>
      </c>
      <c r="S146" s="13"/>
      <c r="T146" s="13"/>
      <c r="U146" s="42">
        <f t="shared" si="19"/>
        <v>40155.4166666667</v>
      </c>
      <c r="V146" s="9">
        <f t="shared" si="20"/>
        <v>260.6216558266848</v>
      </c>
      <c r="W146" s="9">
        <f t="shared" si="21"/>
        <v>68.52728644588068</v>
      </c>
      <c r="X146" s="9">
        <f t="shared" si="22"/>
        <v>264.89945767503514</v>
      </c>
      <c r="Y146" s="9">
        <f t="shared" si="23"/>
        <v>1.1399395965721126</v>
      </c>
      <c r="Z146" s="9">
        <f t="shared" si="24"/>
        <v>60.8866835841058</v>
      </c>
      <c r="AA146" s="9">
        <f>0</f>
        <v>0</v>
      </c>
      <c r="AB146" s="2"/>
    </row>
    <row r="147" spans="15:28" ht="15">
      <c r="O147" s="42">
        <f t="shared" si="15"/>
        <v>40154.4583333334</v>
      </c>
      <c r="P147" s="9">
        <f t="shared" si="16"/>
        <v>262.53731947937996</v>
      </c>
      <c r="Q147" s="9">
        <f t="shared" si="17"/>
        <v>128.72657323162665</v>
      </c>
      <c r="R147" s="9">
        <f t="shared" si="18"/>
        <v>256.17172766469696</v>
      </c>
      <c r="S147" s="13"/>
      <c r="T147" s="13"/>
      <c r="U147" s="42">
        <f t="shared" si="19"/>
        <v>40154.4583333334</v>
      </c>
      <c r="V147" s="9">
        <f t="shared" si="20"/>
        <v>261.39985583333174</v>
      </c>
      <c r="W147" s="9">
        <f t="shared" si="21"/>
        <v>66.41102568448478</v>
      </c>
      <c r="X147" s="9">
        <f t="shared" si="22"/>
        <v>256.17172766469696</v>
      </c>
      <c r="Y147" s="9">
        <f t="shared" si="23"/>
        <v>1.1374636460482326</v>
      </c>
      <c r="Z147" s="9">
        <f t="shared" si="24"/>
        <v>62.31554754714186</v>
      </c>
      <c r="AA147" s="9">
        <f>0</f>
        <v>0</v>
      </c>
      <c r="AB147" s="2"/>
    </row>
    <row r="148" spans="15:28" ht="15">
      <c r="O148" s="42">
        <f t="shared" si="15"/>
        <v>40153.5000000001</v>
      </c>
      <c r="P148" s="9">
        <f t="shared" si="16"/>
        <v>292.664605114742</v>
      </c>
      <c r="Q148" s="9">
        <f t="shared" si="17"/>
        <v>128.97196527325738</v>
      </c>
      <c r="R148" s="9">
        <f t="shared" si="18"/>
        <v>283.23357042787234</v>
      </c>
      <c r="S148" s="13"/>
      <c r="T148" s="13"/>
      <c r="U148" s="42">
        <f t="shared" si="19"/>
        <v>40153.5000000001</v>
      </c>
      <c r="V148" s="9">
        <f t="shared" si="20"/>
        <v>291.5954598228869</v>
      </c>
      <c r="W148" s="9">
        <f t="shared" si="21"/>
        <v>66.71974582156894</v>
      </c>
      <c r="X148" s="9">
        <f t="shared" si="22"/>
        <v>283.23357042787234</v>
      </c>
      <c r="Y148" s="9">
        <f t="shared" si="23"/>
        <v>1.069145291855185</v>
      </c>
      <c r="Z148" s="9">
        <f t="shared" si="24"/>
        <v>62.25221945168843</v>
      </c>
      <c r="AA148" s="9">
        <f>0</f>
        <v>0</v>
      </c>
      <c r="AB148" s="2"/>
    </row>
    <row r="149" spans="15:28" ht="15">
      <c r="O149" s="42">
        <f t="shared" si="15"/>
        <v>40152.5416666667</v>
      </c>
      <c r="P149" s="9">
        <f t="shared" si="16"/>
        <v>233.1357888115982</v>
      </c>
      <c r="Q149" s="9">
        <f t="shared" si="17"/>
        <v>143.94874538204226</v>
      </c>
      <c r="R149" s="9">
        <f t="shared" si="18"/>
        <v>270.5726884742574</v>
      </c>
      <c r="S149" s="13"/>
      <c r="T149" s="13"/>
      <c r="U149" s="42">
        <f t="shared" si="19"/>
        <v>40152.5416666667</v>
      </c>
      <c r="V149" s="9">
        <f t="shared" si="20"/>
        <v>232.03497101955955</v>
      </c>
      <c r="W149" s="9">
        <f t="shared" si="21"/>
        <v>91.03374694130221</v>
      </c>
      <c r="X149" s="9">
        <f t="shared" si="22"/>
        <v>270.5726884742574</v>
      </c>
      <c r="Y149" s="9">
        <f t="shared" si="23"/>
        <v>1.1008177920386266</v>
      </c>
      <c r="Z149" s="9">
        <f t="shared" si="24"/>
        <v>52.914998440740035</v>
      </c>
      <c r="AA149" s="9">
        <f>0</f>
        <v>0</v>
      </c>
      <c r="AB149" s="2"/>
    </row>
    <row r="150" spans="15:28" ht="15">
      <c r="O150" s="42">
        <f t="shared" si="15"/>
        <v>40151.5833333334</v>
      </c>
      <c r="P150" s="9">
        <f t="shared" si="16"/>
        <v>223.47197354742772</v>
      </c>
      <c r="Q150" s="9">
        <f t="shared" si="17"/>
        <v>161.62401301641168</v>
      </c>
      <c r="R150" s="9">
        <f t="shared" si="18"/>
        <v>257.0372981185285</v>
      </c>
      <c r="S150" s="13"/>
      <c r="T150" s="13"/>
      <c r="U150" s="42">
        <f t="shared" si="19"/>
        <v>40151.5833333334</v>
      </c>
      <c r="V150" s="9">
        <f t="shared" si="20"/>
        <v>222.61165125530528</v>
      </c>
      <c r="W150" s="9">
        <f t="shared" si="21"/>
        <v>105.29910112173502</v>
      </c>
      <c r="X150" s="9">
        <f t="shared" si="22"/>
        <v>257.0372981185285</v>
      </c>
      <c r="Y150" s="9">
        <f t="shared" si="23"/>
        <v>0.8603222921224355</v>
      </c>
      <c r="Z150" s="9">
        <f t="shared" si="24"/>
        <v>56.324911894676674</v>
      </c>
      <c r="AA150" s="9">
        <f>0</f>
        <v>0</v>
      </c>
      <c r="AB150" s="2"/>
    </row>
    <row r="151" spans="15:28" ht="15">
      <c r="O151" s="42">
        <f t="shared" si="15"/>
        <v>40150.6250000001</v>
      </c>
      <c r="P151" s="9">
        <f t="shared" si="16"/>
        <v>228.1278016056824</v>
      </c>
      <c r="Q151" s="9">
        <f t="shared" si="17"/>
        <v>223.05991484565783</v>
      </c>
      <c r="R151" s="9">
        <f t="shared" si="18"/>
        <v>257.0145553986784</v>
      </c>
      <c r="S151" s="13"/>
      <c r="T151" s="13"/>
      <c r="U151" s="42">
        <f t="shared" si="19"/>
        <v>40150.6250000001</v>
      </c>
      <c r="V151" s="9">
        <f t="shared" si="20"/>
        <v>227.2489115327042</v>
      </c>
      <c r="W151" s="9">
        <f t="shared" si="21"/>
        <v>167.97828597489928</v>
      </c>
      <c r="X151" s="9">
        <f t="shared" si="22"/>
        <v>257.0145553986784</v>
      </c>
      <c r="Y151" s="9">
        <f t="shared" si="23"/>
        <v>0.8788900729782269</v>
      </c>
      <c r="Z151" s="9">
        <f t="shared" si="24"/>
        <v>55.08162887075852</v>
      </c>
      <c r="AA151" s="9">
        <f>0</f>
        <v>0</v>
      </c>
      <c r="AB151" s="2"/>
    </row>
    <row r="152" spans="15:28" ht="15">
      <c r="O152" s="42">
        <f t="shared" si="15"/>
        <v>40149.6666666667</v>
      </c>
      <c r="P152" s="9">
        <f t="shared" si="16"/>
        <v>227.40539490345674</v>
      </c>
      <c r="Q152" s="9">
        <f t="shared" si="17"/>
        <v>250.68077433537871</v>
      </c>
      <c r="R152" s="9">
        <f t="shared" si="18"/>
        <v>203.0191902327598</v>
      </c>
      <c r="S152" s="13"/>
      <c r="T152" s="13"/>
      <c r="U152" s="42">
        <f t="shared" si="19"/>
        <v>40149.6666666667</v>
      </c>
      <c r="V152" s="9">
        <f t="shared" si="20"/>
        <v>226.41536857488484</v>
      </c>
      <c r="W152" s="9">
        <f t="shared" si="21"/>
        <v>195.47943223445722</v>
      </c>
      <c r="X152" s="9">
        <f t="shared" si="22"/>
        <v>203.0191902327598</v>
      </c>
      <c r="Y152" s="9">
        <f t="shared" si="23"/>
        <v>0.9900263285719215</v>
      </c>
      <c r="Z152" s="9">
        <f t="shared" si="24"/>
        <v>55.20134210092149</v>
      </c>
      <c r="AA152" s="9">
        <f>0</f>
        <v>0</v>
      </c>
      <c r="AB152" s="2"/>
    </row>
    <row r="153" spans="15:28" ht="15">
      <c r="O153" s="42">
        <f t="shared" si="15"/>
        <v>40148.7083333334</v>
      </c>
      <c r="P153" s="9">
        <f t="shared" si="16"/>
        <v>223.78811168838854</v>
      </c>
      <c r="Q153" s="9">
        <f t="shared" si="17"/>
        <v>230.44872211560954</v>
      </c>
      <c r="R153" s="9">
        <f t="shared" si="18"/>
        <v>163.83071985885434</v>
      </c>
      <c r="S153" s="13"/>
      <c r="T153" s="13"/>
      <c r="U153" s="42">
        <f t="shared" si="19"/>
        <v>40148.7083333334</v>
      </c>
      <c r="V153" s="9">
        <f t="shared" si="20"/>
        <v>222.75513023538443</v>
      </c>
      <c r="W153" s="9">
        <f t="shared" si="21"/>
        <v>176.61591753030976</v>
      </c>
      <c r="X153" s="9">
        <f t="shared" si="22"/>
        <v>163.83071985885434</v>
      </c>
      <c r="Y153" s="9">
        <f t="shared" si="23"/>
        <v>1.0329814530040988</v>
      </c>
      <c r="Z153" s="9">
        <f t="shared" si="24"/>
        <v>53.832804585299755</v>
      </c>
      <c r="AA153" s="9">
        <f>0</f>
        <v>0</v>
      </c>
      <c r="AB153" s="2"/>
    </row>
    <row r="154" spans="15:28" ht="15">
      <c r="O154" s="42">
        <f t="shared" si="15"/>
        <v>40147.7500000001</v>
      </c>
      <c r="P154" s="9">
        <f t="shared" si="16"/>
        <v>234.91853178257313</v>
      </c>
      <c r="Q154" s="9">
        <f t="shared" si="17"/>
        <v>229.17725607757853</v>
      </c>
      <c r="R154" s="9">
        <f t="shared" si="18"/>
        <v>274.9801819856557</v>
      </c>
      <c r="S154" s="13"/>
      <c r="T154" s="13"/>
      <c r="U154" s="42">
        <f t="shared" si="19"/>
        <v>40147.7500000001</v>
      </c>
      <c r="V154" s="9">
        <f t="shared" si="20"/>
        <v>233.8984197196246</v>
      </c>
      <c r="W154" s="9">
        <f t="shared" si="21"/>
        <v>173.26576358238586</v>
      </c>
      <c r="X154" s="9">
        <f t="shared" si="22"/>
        <v>274.9801819856557</v>
      </c>
      <c r="Y154" s="9">
        <f t="shared" si="23"/>
        <v>1.0201120629485367</v>
      </c>
      <c r="Z154" s="9">
        <f t="shared" si="24"/>
        <v>55.91149249519268</v>
      </c>
      <c r="AA154" s="9">
        <f>0</f>
        <v>0</v>
      </c>
      <c r="AB154" s="2"/>
    </row>
    <row r="155" spans="15:28" ht="15">
      <c r="O155" s="42">
        <f t="shared" si="15"/>
        <v>40146.7916666668</v>
      </c>
      <c r="P155" s="9">
        <f t="shared" si="16"/>
        <v>246.6488929664532</v>
      </c>
      <c r="Q155" s="9">
        <f t="shared" si="17"/>
        <v>234.83328399942874</v>
      </c>
      <c r="R155" s="9">
        <f t="shared" si="18"/>
        <v>278.7532254929894</v>
      </c>
      <c r="S155" s="13"/>
      <c r="T155" s="13"/>
      <c r="U155" s="42">
        <f t="shared" si="19"/>
        <v>40146.7916666668</v>
      </c>
      <c r="V155" s="9">
        <f t="shared" si="20"/>
        <v>245.49353919853203</v>
      </c>
      <c r="W155" s="9">
        <f t="shared" si="21"/>
        <v>171.64785717234255</v>
      </c>
      <c r="X155" s="9">
        <f t="shared" si="22"/>
        <v>278.7532254929894</v>
      </c>
      <c r="Y155" s="9">
        <f t="shared" si="23"/>
        <v>1.155353767921156</v>
      </c>
      <c r="Z155" s="9">
        <f t="shared" si="24"/>
        <v>63.18542682708618</v>
      </c>
      <c r="AA155" s="9">
        <f>0</f>
        <v>0</v>
      </c>
      <c r="AB155" s="2"/>
    </row>
    <row r="156" spans="15:28" ht="15">
      <c r="O156" s="42">
        <f t="shared" si="15"/>
        <v>40145.8333333334</v>
      </c>
      <c r="P156" s="9">
        <f t="shared" si="16"/>
        <v>239.57172762491314</v>
      </c>
      <c r="Q156" s="9">
        <f t="shared" si="17"/>
        <v>216.70295511219234</v>
      </c>
      <c r="R156" s="9">
        <f t="shared" si="18"/>
        <v>254.80216050408472</v>
      </c>
      <c r="S156" s="13"/>
      <c r="T156" s="13"/>
      <c r="U156" s="42">
        <f t="shared" si="19"/>
        <v>40145.8333333334</v>
      </c>
      <c r="V156" s="9">
        <f t="shared" si="20"/>
        <v>238.07037509236153</v>
      </c>
      <c r="W156" s="9">
        <f t="shared" si="21"/>
        <v>159.91482996382422</v>
      </c>
      <c r="X156" s="9">
        <f t="shared" si="22"/>
        <v>254.80216050408472</v>
      </c>
      <c r="Y156" s="9">
        <f t="shared" si="23"/>
        <v>1.5013525325516246</v>
      </c>
      <c r="Z156" s="9">
        <f t="shared" si="24"/>
        <v>56.78812514836813</v>
      </c>
      <c r="AA156" s="9">
        <f>0</f>
        <v>0</v>
      </c>
      <c r="AB156" s="2"/>
    </row>
    <row r="157" spans="15:28" ht="15">
      <c r="O157" s="42">
        <f t="shared" si="15"/>
        <v>40144.8750000001</v>
      </c>
      <c r="P157" s="9">
        <f t="shared" si="16"/>
        <v>188.83631944710285</v>
      </c>
      <c r="Q157" s="9">
        <f t="shared" si="17"/>
        <v>182.85282449180085</v>
      </c>
      <c r="R157" s="9">
        <f t="shared" si="18"/>
        <v>275.6388801857093</v>
      </c>
      <c r="S157" s="13"/>
      <c r="T157" s="13"/>
      <c r="U157" s="42">
        <f t="shared" si="19"/>
        <v>40144.8750000001</v>
      </c>
      <c r="V157" s="9">
        <f t="shared" si="20"/>
        <v>187.48088350725507</v>
      </c>
      <c r="W157" s="9">
        <f t="shared" si="21"/>
        <v>131.57048486562664</v>
      </c>
      <c r="X157" s="9">
        <f t="shared" si="22"/>
        <v>275.6388801857093</v>
      </c>
      <c r="Y157" s="9">
        <f t="shared" si="23"/>
        <v>1.355435939847792</v>
      </c>
      <c r="Z157" s="9">
        <f t="shared" si="24"/>
        <v>51.282339626174206</v>
      </c>
      <c r="AA157" s="9">
        <f>0</f>
        <v>0</v>
      </c>
      <c r="AB157" s="2"/>
    </row>
    <row r="158" spans="15:28" ht="15">
      <c r="O158" s="42">
        <f t="shared" si="15"/>
        <v>40143.9166666668</v>
      </c>
      <c r="P158" s="9">
        <f t="shared" si="16"/>
        <v>144.5207158141814</v>
      </c>
      <c r="Q158" s="9">
        <f t="shared" si="17"/>
        <v>160.24101259707177</v>
      </c>
      <c r="R158" s="9">
        <f t="shared" si="18"/>
        <v>264.60483105838404</v>
      </c>
      <c r="S158" s="13"/>
      <c r="T158" s="13"/>
      <c r="U158" s="42">
        <f t="shared" si="19"/>
        <v>40143.9166666668</v>
      </c>
      <c r="V158" s="9">
        <f t="shared" si="20"/>
        <v>143.1856412458733</v>
      </c>
      <c r="W158" s="9">
        <f t="shared" si="21"/>
        <v>110.55159063939989</v>
      </c>
      <c r="X158" s="9">
        <f t="shared" si="22"/>
        <v>264.60483105838404</v>
      </c>
      <c r="Y158" s="9">
        <f t="shared" si="23"/>
        <v>1.335074568308067</v>
      </c>
      <c r="Z158" s="9">
        <f t="shared" si="24"/>
        <v>49.68942195767188</v>
      </c>
      <c r="AA158" s="9">
        <f>0</f>
        <v>0</v>
      </c>
      <c r="AB158" s="2"/>
    </row>
    <row r="159" spans="15:28" ht="15">
      <c r="O159" s="42">
        <f t="shared" si="15"/>
        <v>40142.9583333334</v>
      </c>
      <c r="P159" s="9">
        <f t="shared" si="16"/>
        <v>123.77281899923956</v>
      </c>
      <c r="Q159" s="9">
        <f t="shared" si="17"/>
        <v>144.54020201004903</v>
      </c>
      <c r="R159" s="9">
        <f t="shared" si="18"/>
        <v>253.3351657016948</v>
      </c>
      <c r="S159" s="13"/>
      <c r="T159" s="13"/>
      <c r="U159" s="42">
        <f t="shared" si="19"/>
        <v>40142.9583333334</v>
      </c>
      <c r="V159" s="9">
        <f t="shared" si="20"/>
        <v>122.43725116679867</v>
      </c>
      <c r="W159" s="9">
        <f t="shared" si="21"/>
        <v>95.73538406836062</v>
      </c>
      <c r="X159" s="9">
        <f t="shared" si="22"/>
        <v>253.3351657016948</v>
      </c>
      <c r="Y159" s="9">
        <f t="shared" si="23"/>
        <v>1.3355678324408982</v>
      </c>
      <c r="Z159" s="9">
        <f t="shared" si="24"/>
        <v>48.80481794168844</v>
      </c>
      <c r="AA159" s="9">
        <f>0</f>
        <v>0</v>
      </c>
      <c r="AB159" s="2"/>
    </row>
    <row r="160" spans="15:28" ht="15">
      <c r="O160" s="42">
        <f t="shared" si="15"/>
        <v>40142.0000000001</v>
      </c>
      <c r="P160" s="9">
        <f t="shared" si="16"/>
        <v>116.30859833109496</v>
      </c>
      <c r="Q160" s="9">
        <f t="shared" si="17"/>
        <v>139.00628757908197</v>
      </c>
      <c r="R160" s="9">
        <f t="shared" si="18"/>
        <v>253.73877696764453</v>
      </c>
      <c r="S160" s="13"/>
      <c r="T160" s="13"/>
      <c r="U160" s="42">
        <f t="shared" si="19"/>
        <v>40142.0000000001</v>
      </c>
      <c r="V160" s="9">
        <f t="shared" si="20"/>
        <v>114.95168693868058</v>
      </c>
      <c r="W160" s="9">
        <f t="shared" si="21"/>
        <v>90.24488131778747</v>
      </c>
      <c r="X160" s="9">
        <f t="shared" si="22"/>
        <v>253.73877696764453</v>
      </c>
      <c r="Y160" s="9">
        <f t="shared" si="23"/>
        <v>1.356911392414371</v>
      </c>
      <c r="Z160" s="9">
        <f t="shared" si="24"/>
        <v>48.76140626129449</v>
      </c>
      <c r="AA160" s="9">
        <f>0</f>
        <v>0</v>
      </c>
      <c r="AB160" s="2"/>
    </row>
  </sheetData>
  <mergeCells count="29">
    <mergeCell ref="B3:D3"/>
    <mergeCell ref="H3:J3"/>
    <mergeCell ref="E69:G69"/>
    <mergeCell ref="K69:M69"/>
    <mergeCell ref="P69:R69"/>
    <mergeCell ref="H69:J69"/>
    <mergeCell ref="B69:D69"/>
    <mergeCell ref="V36:X36"/>
    <mergeCell ref="E3:G3"/>
    <mergeCell ref="H36:J36"/>
    <mergeCell ref="K36:M36"/>
    <mergeCell ref="S3:U3"/>
    <mergeCell ref="V3:X3"/>
    <mergeCell ref="P36:R36"/>
    <mergeCell ref="E36:G36"/>
    <mergeCell ref="P3:R3"/>
    <mergeCell ref="K3:M3"/>
    <mergeCell ref="S36:U36"/>
    <mergeCell ref="B102:D102"/>
    <mergeCell ref="E102:G102"/>
    <mergeCell ref="H102:J102"/>
    <mergeCell ref="B36:D36"/>
    <mergeCell ref="S69:U69"/>
    <mergeCell ref="Y135:AA135"/>
    <mergeCell ref="W102:Y102"/>
    <mergeCell ref="P135:R135"/>
    <mergeCell ref="V135:X135"/>
    <mergeCell ref="O102:Q102"/>
    <mergeCell ref="S102:U10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2"/>
  <rowBreaks count="4" manualBreakCount="4">
    <brk id="33" max="16383" man="1"/>
    <brk id="66" max="16383" man="1"/>
    <brk id="99" max="16383" man="1"/>
    <brk id="132" max="16383" man="1"/>
  </rowBreaks>
  <colBreaks count="1" manualBreakCount="1">
    <brk id="14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2009-12-16T06:01:51Z</cp:lastPrinted>
  <dcterms:created xsi:type="dcterms:W3CDTF">2006-09-28T05:33:49Z</dcterms:created>
  <dcterms:modified xsi:type="dcterms:W3CDTF">2014-06-20T01:37:14Z</dcterms:modified>
  <cp:category/>
  <cp:version/>
  <cp:contentType/>
  <cp:contentStatus/>
</cp:coreProperties>
</file>