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отключения'!$A$7:$N$87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<sst xmlns="http://schemas.openxmlformats.org/spreadsheetml/2006/main" count="1302" uniqueCount="296">
  <si>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</si>
  <si>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</si>
  <si>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</si>
  <si>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</si>
  <si>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</si>
  <si>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</si>
  <si>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</si>
  <si>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</si>
  <si>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</si>
  <si>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</si>
  <si>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</si>
  <si>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</si>
  <si>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</si>
  <si>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</si>
  <si>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</si>
  <si>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</si>
  <si>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</si>
  <si>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</si>
  <si>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</si>
  <si>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</si>
  <si>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</si>
  <si>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</si>
  <si>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</si>
  <si>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</si>
  <si>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</si>
  <si>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</si>
  <si>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</si>
  <si>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</si>
  <si>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</si>
  <si>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</si>
  <si>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</si>
  <si>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</si>
  <si>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</si>
  <si>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</si>
  <si>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</si>
  <si>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</si>
  <si>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</si>
  <si>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</si>
  <si>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</si>
  <si>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</si>
  <si>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</si>
  <si>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</si>
  <si>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</si>
  <si>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</si>
  <si>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</si>
  <si>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</si>
  <si>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</si>
  <si>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</si>
  <si>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</si>
  <si>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</si>
  <si>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</si>
  <si>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</si>
  <si>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</si>
  <si>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</si>
  <si>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</si>
  <si>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</si>
  <si>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</si>
  <si>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</si>
  <si>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</si>
  <si>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</si>
  <si>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</si>
  <si>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</si>
  <si>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</si>
  <si>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</si>
  <si>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</si>
  <si>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</si>
  <si>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</si>
  <si>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</si>
  <si>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</si>
  <si>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</si>
  <si>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</si>
  <si>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</si>
  <si>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</si>
  <si>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</si>
  <si>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</si>
  <si>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</si>
  <si>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Теплоэнерго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</si>
  <si>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</si>
  <si>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</si>
  <si>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</si>
  <si>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</si>
  <si>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</si>
  <si>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</si>
  <si>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</si>
  <si>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</si>
  <si>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</si>
  <si>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</si>
  <si>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</si>
  <si>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</si>
  <si>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</si>
  <si>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</si>
  <si>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</si>
  <si>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</si>
  <si>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</si>
  <si>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</si>
  <si>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</si>
  <si>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</si>
  <si>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</si>
  <si>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</si>
  <si>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</si>
  <si>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</si>
  <si>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</si>
  <si>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</si>
  <si>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</si>
  <si>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</si>
  <si>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</si>
  <si>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</si>
  <si>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</si>
  <si>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</si>
  <si>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</si>
  <si>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</si>
  <si>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</si>
  <si>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</si>
  <si>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</si>
  <si>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</si>
  <si>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</si>
  <si>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</si>
  <si>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</si>
  <si>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</si>
  <si>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</si>
  <si>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</si>
  <si>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</si>
  <si>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</si>
  <si>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</si>
  <si>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</si>
  <si>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</si>
  <si>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</si>
  <si>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</si>
  <si>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</si>
  <si>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</si>
  <si>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</si>
  <si>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</si>
  <si>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</si>
  <si>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</si>
  <si>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</si>
  <si>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</si>
  <si>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</si>
  <si>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</si>
  <si>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</si>
  <si>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</si>
  <si>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</si>
  <si>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</si>
  <si>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</si>
  <si>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</si>
  <si>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</si>
  <si>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</si>
  <si>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</si>
  <si>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</si>
  <si>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</si>
  <si>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</si>
  <si>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</si>
  <si>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</si>
  <si>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</si>
  <si>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</si>
  <si>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</si>
  <si>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</si>
  <si>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</si>
  <si>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</si>
  <si>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</si>
  <si>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</si>
  <si>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</si>
  <si>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</si>
  <si>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</si>
  <si>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</si>
  <si>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</si>
  <si>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</si>
  <si>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</si>
  <si>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</si>
  <si>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</si>
  <si>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</si>
  <si>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</si>
  <si>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</si>
  <si>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</si>
  <si>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</si>
  <si>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</si>
  <si>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</si>
  <si>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</si>
  <si>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</si>
  <si>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</si>
  <si>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</si>
  <si>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</si>
  <si>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</si>
  <si>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</si>
  <si>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</si>
  <si>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</si>
  <si>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</si>
  <si>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</si>
  <si>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</si>
  <si>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</si>
  <si>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</si>
  <si>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</si>
  <si>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</si>
  <si>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</si>
  <si>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</si>
  <si>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</si>
  <si>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</si>
  <si>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</si>
  <si>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</si>
  <si>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</si>
  <si>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</si>
  <si>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</si>
  <si>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</si>
  <si>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</si>
  <si>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</si>
  <si>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</si>
  <si>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</si>
  <si>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</si>
  <si>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</si>
  <si>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</si>
  <si>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</si>
  <si>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</si>
  <si>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</si>
  <si>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</si>
  <si>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Аварийные отключения
по присоединениям 35/10 - 6 кВ подстанций ООО «СУЭК-Хакасия»-Энергоуправление
за август  2015 г.</t>
  </si>
  <si>
    <t>06.08.15.</t>
  </si>
  <si>
    <t>07.08.15.</t>
  </si>
  <si>
    <t>08.08.15.</t>
  </si>
  <si>
    <t>09.08.15.</t>
  </si>
  <si>
    <t xml:space="preserve">ПВ успешное. При запуске эк-ра № 15. </t>
  </si>
  <si>
    <t>13.08.15.</t>
  </si>
  <si>
    <t>14.08.15.</t>
  </si>
  <si>
    <t>15.08.15.</t>
  </si>
  <si>
    <t>ПВ успешное. Причина не установлена.</t>
  </si>
  <si>
    <t>16.08.15.</t>
  </si>
  <si>
    <t xml:space="preserve">«Земля» ТН 1сек/6кВ фаза «С»=0кВ. Отключен СР-74. Отключены ТП. Причина не установлена. </t>
  </si>
  <si>
    <t xml:space="preserve">«Земля» ТН 1сек/6кВ фаза «С»=0кВ. Причина не установлена. </t>
  </si>
  <si>
    <t>17.08.15.</t>
  </si>
  <si>
    <t xml:space="preserve">«Земля» ТН 1сек/6кВ фаза «С»=1кВ. Причина не установлена. </t>
  </si>
  <si>
    <t>20.08.15.</t>
  </si>
  <si>
    <t>21.08.15.</t>
  </si>
  <si>
    <t>22.08.15.</t>
  </si>
  <si>
    <t>Произведен осмотр ВЛ, замечаний нет. Вкл. на хх неуспешно. Повреждение КЛ от яч. 209 до оп. № 1.</t>
  </si>
  <si>
    <t>ПВ успешно. Повреждение КЛ от яч. 209 до оп. № 1.</t>
  </si>
  <si>
    <t>Повреждение КЛ от яч. 209 до оп. № 1.</t>
  </si>
  <si>
    <t>ПВ успешно.</t>
  </si>
  <si>
    <t>23.08.15.</t>
  </si>
  <si>
    <t>Пробой КЛ э-ра № 47.</t>
  </si>
  <si>
    <t>24.08.15.</t>
  </si>
  <si>
    <t xml:space="preserve">От 1 ст. ЗЗ откл В С-316 ПС Рассвет. АПВ успешно. На оп. № 83 ф.В, перекрытие провод-гирлянда-траверса, разрушен один изолятор в гирлянде, замена не требуется. </t>
  </si>
  <si>
    <t xml:space="preserve">Вкл. на х.х успешно., откл. ЯКНО эк-ра № 31, 467, 10, 267, 99, 43. Причина не выяснена. </t>
  </si>
  <si>
    <t>25.08.15.</t>
  </si>
  <si>
    <t>Пробой КЛ эк-ра № 467.</t>
  </si>
  <si>
    <t>Вкл. на хх успешно, откл. ЯКНО № 14.</t>
  </si>
  <si>
    <t>Схлест проводов.</t>
  </si>
  <si>
    <t xml:space="preserve">Пробой КЛ-6кВ эк-ра № 47. </t>
  </si>
  <si>
    <t>Пробой КЛ эк-ра № 36.</t>
  </si>
  <si>
    <t>Пробой КЛ эк-ра № 15.</t>
  </si>
  <si>
    <t>Сорвало опорный изолятор на ТП № 38.</t>
  </si>
  <si>
    <t>26.08.15.</t>
  </si>
  <si>
    <t>27.08.15.</t>
  </si>
  <si>
    <t>Пробой КЛ эк-ра № 99.</t>
  </si>
  <si>
    <t>Вкл. на хх успешно, откл. ЯКНО эк-ра № 99.</t>
  </si>
  <si>
    <t>Вкл. на хх не успешно.</t>
  </si>
  <si>
    <t>Короткое замыкание в распред. коробке питающего кабеля эк-ра № 1844.</t>
  </si>
  <si>
    <t>Вкл. на хх успешно, откл. отп. № 43, 2, 3, 14.</t>
  </si>
  <si>
    <t>29.08.15.</t>
  </si>
  <si>
    <t>Пробой КЛ эк-ра № 10.</t>
  </si>
  <si>
    <t>Срыв изолятора на СВ № 9.</t>
  </si>
  <si>
    <t>30.08.15.</t>
  </si>
  <si>
    <t>Пробой КЛ эк-ра № 1844.</t>
  </si>
  <si>
    <t>31.08.15.</t>
  </si>
  <si>
    <t>От 1ст. ЗЗ откл. В С-313 ПС Абаканская ТЭЦ, АПВ успешное. Причина не установлена.</t>
  </si>
  <si>
    <t xml:space="preserve">Вкл. на хх успешно. Откл. СВ № 5А, 5, 11.  </t>
  </si>
  <si>
    <t>Пробой КЛ эк-ра № 35.</t>
  </si>
  <si>
    <t>Пробой КЛ эк-ра № 267.</t>
  </si>
  <si>
    <t>Пробой КЛ эк-ра № 45.</t>
  </si>
  <si>
    <t xml:space="preserve">Вкл.на х.х. успешно, откл. ЯКНО эк-ра № 10, 31, 35, 267, 461. </t>
  </si>
  <si>
    <t>Вкл. на хх успешно.</t>
  </si>
  <si>
    <t xml:space="preserve">Пробой в кабельной муфте на опоре № 86. </t>
  </si>
  <si>
    <t xml:space="preserve">Пробой КЛ эк-ра № 467. </t>
  </si>
  <si>
    <t xml:space="preserve">Вкл. на хх успешно. Отключен СВ № 4. </t>
  </si>
  <si>
    <t>ПВ успешно. Пробой соеденительной коробки эк-ра № 560.</t>
  </si>
  <si>
    <t>Вкл. на хх успешно, откл. ЯКНО эк-ра № 101. Причина не установлена.</t>
  </si>
  <si>
    <t>Пробой КЛ эк-ра № 9060.</t>
  </si>
  <si>
    <t>Перехлест проводов.</t>
  </si>
  <si>
    <t>Срыв изолятора на опоре № 152.</t>
  </si>
  <si>
    <t xml:space="preserve">Вкл. на хх успешно, откл. ЯКНО эк-ра № 467, 31, 35, 267. </t>
  </si>
  <si>
    <t>Неисправность разрядника оп. № 1 ф. В.</t>
  </si>
  <si>
    <t>«Земля» ТН 1сек/6кВ фаза «А»=1,5кВ. Отключен ЛР-66/50.  Причина не установлена.</t>
  </si>
  <si>
    <t>«Земля» ТН 1сек/6кВ фаза «С»=0кВ. При включении ТП № 29-10-4. Причина не установлена.</t>
  </si>
  <si>
    <t>«Земля» ТН 1сек/6кВ фаза «А»=1,5кВ. Отключен СР-66. Причина не установлена.</t>
  </si>
  <si>
    <r>
      <t xml:space="preserve">Пробой КЛ эк-ра № 99 на </t>
    </r>
    <r>
      <rPr>
        <sz val="12"/>
        <color indexed="8"/>
        <rFont val="Times New Roman"/>
        <family val="1"/>
      </rPr>
      <t xml:space="preserve">ВЛ-12. </t>
    </r>
  </si>
  <si>
    <t>Вкл. на хх успешно. Откл СВ эк-ра № 38.</t>
  </si>
  <si>
    <t>Неисправность разрядников оп. № 1.</t>
  </si>
  <si>
    <t>Пробой КЛ-6кВ эк-ра № 45.</t>
  </si>
  <si>
    <t>Пробой в РШ КЛ-6кВ эк-ра № 45.</t>
  </si>
  <si>
    <t>Произведен осмотр, замечаний нет. Причина не установлена.</t>
  </si>
  <si>
    <t xml:space="preserve">Вкл. на хх успешно, откл. ЯКНО эк-ров № 36, 47. Причина не установлена. </t>
  </si>
  <si>
    <t xml:space="preserve">Пробой КЛ эк-ра № 10. </t>
  </si>
  <si>
    <t xml:space="preserve">Вкл. на хх успешно. Причина не установлена. </t>
  </si>
  <si>
    <t xml:space="preserve">Вкл. на хх успешно. Откл. отп. № 3, 4. Причина не установлена. </t>
  </si>
  <si>
    <t>Вкл. на хх спешно. Откл. ЯКНО № 34, СВ ВЛ-4 отп. №3, СВ ВЛ-4 отп. №2 . Причина не установлена.</t>
  </si>
  <si>
    <t>01.08.15.</t>
  </si>
  <si>
    <t>03.08.15.</t>
  </si>
  <si>
    <t>18.08.15.</t>
  </si>
  <si>
    <t>Пробой разрядника на ТП № 15.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</si>
</sst>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dd/mm/yy\ h:mm;@"/>
    <numFmt numFmtId="167" formatCode="h:mm;@"/>
    <numFmt numFmtId="168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166" fontId="46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hidden="1"/>
    </xf>
    <xf numFmtId="167" fontId="46" fillId="0" borderId="10" xfId="0" applyNumberFormat="1" applyFont="1" applyBorder="1" applyAlignment="1">
      <alignment/>
    </xf>
    <xf numFmtId="20" fontId="46" fillId="0" borderId="10" xfId="0" applyNumberFormat="1" applyFont="1" applyBorder="1" applyAlignment="1">
      <alignment horizontal="right" wrapText="1"/>
    </xf>
    <xf numFmtId="14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9"/>
  <sheetViews>
    <sheetView tabSelected="1" zoomScale="70" zoomScaleNormal="70" zoomScaleSheetLayoutView="90" zoomScalePageLayoutView="0" workbookViewId="0" topLeftCell="A67">
      <selection activeCell="B82" sqref="B82:E82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1.8515625" style="0" customWidth="1"/>
    <col min="4" max="4" width="23.421875" style="0" customWidth="1" outlineLevel="1"/>
    <col min="5" max="5" width="39.4218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7" t="s">
        <v>213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4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15.75" thickBot="1"/>
    <row r="5" spans="1:14" ht="41.25" customHeight="1" thickBot="1">
      <c r="A5" s="65" t="s">
        <v>0</v>
      </c>
      <c r="B5" s="65" t="s">
        <v>1</v>
      </c>
      <c r="C5" s="65" t="s">
        <v>2</v>
      </c>
      <c r="D5" s="14" t="s">
        <v>61</v>
      </c>
      <c r="E5" s="10" t="s">
        <v>32</v>
      </c>
      <c r="F5" s="65" t="s">
        <v>3</v>
      </c>
      <c r="G5" s="69" t="s">
        <v>4</v>
      </c>
      <c r="H5" s="70"/>
      <c r="I5" s="71" t="s">
        <v>166</v>
      </c>
      <c r="J5" s="69" t="s">
        <v>15</v>
      </c>
      <c r="K5" s="73"/>
      <c r="L5" s="73"/>
      <c r="M5" s="74"/>
      <c r="N5" s="65" t="s">
        <v>5</v>
      </c>
    </row>
    <row r="6" spans="1:14" ht="15">
      <c r="A6" s="66"/>
      <c r="B6" s="66"/>
      <c r="C6" s="66"/>
      <c r="D6" s="15"/>
      <c r="E6" s="11"/>
      <c r="F6" s="66"/>
      <c r="G6" s="3" t="s">
        <v>6</v>
      </c>
      <c r="H6" s="3" t="s">
        <v>7</v>
      </c>
      <c r="I6" s="72"/>
      <c r="J6" s="3" t="s">
        <v>11</v>
      </c>
      <c r="K6" s="3" t="s">
        <v>12</v>
      </c>
      <c r="L6" s="3" t="s">
        <v>13</v>
      </c>
      <c r="M6" s="3" t="s">
        <v>14</v>
      </c>
      <c r="N6" s="66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3">
        <v>5</v>
      </c>
      <c r="H7" s="53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2" t="s">
        <v>45</v>
      </c>
      <c r="C8" s="21" t="s">
        <v>25</v>
      </c>
      <c r="D8" s="21" t="s">
        <v>125</v>
      </c>
      <c r="E8" s="21" t="s">
        <v>126</v>
      </c>
      <c r="F8" s="63" t="s">
        <v>292</v>
      </c>
      <c r="G8" s="42">
        <v>0.5270833333333333</v>
      </c>
      <c r="H8" s="42">
        <v>0.5381944444444444</v>
      </c>
      <c r="I8" s="43">
        <f>H8-G8</f>
        <v>0.011111111111111072</v>
      </c>
      <c r="J8" s="2"/>
      <c r="K8" s="2"/>
      <c r="L8" s="2">
        <v>1</v>
      </c>
      <c r="M8" s="2"/>
      <c r="N8" s="47" t="s">
        <v>262</v>
      </c>
    </row>
    <row r="9" spans="1:14" s="1" customFormat="1" ht="32.25" customHeight="1">
      <c r="A9" s="4">
        <f>A8+1</f>
        <v>2</v>
      </c>
      <c r="B9" s="22" t="s">
        <v>45</v>
      </c>
      <c r="C9" s="21" t="s">
        <v>25</v>
      </c>
      <c r="D9" s="21" t="s">
        <v>125</v>
      </c>
      <c r="E9" s="21" t="s">
        <v>126</v>
      </c>
      <c r="F9" s="63" t="s">
        <v>292</v>
      </c>
      <c r="G9" s="42">
        <v>0.5520833333333334</v>
      </c>
      <c r="H9" s="42">
        <v>0.5569444444444445</v>
      </c>
      <c r="I9" s="43">
        <f>H9-G9</f>
        <v>0.004861111111111094</v>
      </c>
      <c r="J9" s="2"/>
      <c r="K9" s="2"/>
      <c r="L9" s="2">
        <v>1</v>
      </c>
      <c r="M9" s="2"/>
      <c r="N9" s="47" t="s">
        <v>241</v>
      </c>
    </row>
    <row r="10" spans="1:14" s="38" customFormat="1" ht="36" customHeight="1">
      <c r="A10" s="4">
        <f aca="true" t="shared" si="0" ref="A10:A42">A9+1</f>
        <v>3</v>
      </c>
      <c r="B10" s="22" t="s">
        <v>45</v>
      </c>
      <c r="C10" s="21" t="s">
        <v>25</v>
      </c>
      <c r="D10" s="21" t="s">
        <v>125</v>
      </c>
      <c r="E10" s="21" t="s">
        <v>126</v>
      </c>
      <c r="F10" s="63" t="s">
        <v>292</v>
      </c>
      <c r="G10" s="42">
        <v>0.7145833333333332</v>
      </c>
      <c r="H10" s="42">
        <v>0.7208333333333333</v>
      </c>
      <c r="I10" s="43">
        <f>H10-G10</f>
        <v>0.006250000000000089</v>
      </c>
      <c r="J10" s="2"/>
      <c r="K10" s="2"/>
      <c r="L10" s="2">
        <v>1</v>
      </c>
      <c r="M10" s="2"/>
      <c r="N10" s="47" t="s">
        <v>263</v>
      </c>
    </row>
    <row r="11" spans="1:14" s="38" customFormat="1" ht="36" customHeight="1">
      <c r="A11" s="4">
        <f t="shared" si="0"/>
        <v>4</v>
      </c>
      <c r="B11" s="22" t="s">
        <v>45</v>
      </c>
      <c r="C11" s="21" t="s">
        <v>25</v>
      </c>
      <c r="D11" s="21" t="s">
        <v>125</v>
      </c>
      <c r="E11" s="21" t="s">
        <v>126</v>
      </c>
      <c r="F11" s="45" t="s">
        <v>293</v>
      </c>
      <c r="G11" s="42">
        <v>0.638888888888889</v>
      </c>
      <c r="H11" s="42">
        <v>0.65625</v>
      </c>
      <c r="I11" s="43">
        <f>H11-G11</f>
        <v>0.01736111111111105</v>
      </c>
      <c r="J11" s="2"/>
      <c r="K11" s="2"/>
      <c r="L11" s="2">
        <v>1</v>
      </c>
      <c r="M11" s="2"/>
      <c r="N11" s="47" t="s">
        <v>264</v>
      </c>
    </row>
    <row r="12" spans="1:14" s="38" customFormat="1" ht="30.75" customHeight="1">
      <c r="A12" s="4">
        <f t="shared" si="0"/>
        <v>5</v>
      </c>
      <c r="B12" s="22" t="s">
        <v>49</v>
      </c>
      <c r="C12" s="21" t="s">
        <v>24</v>
      </c>
      <c r="D12" s="21" t="s">
        <v>139</v>
      </c>
      <c r="E12" s="21" t="s">
        <v>140</v>
      </c>
      <c r="F12" s="45" t="s">
        <v>214</v>
      </c>
      <c r="G12" s="42">
        <v>0.5340277777777778</v>
      </c>
      <c r="H12" s="42">
        <v>0.5923611111111111</v>
      </c>
      <c r="I12" s="43">
        <f>H12-G12</f>
        <v>0.05833333333333335</v>
      </c>
      <c r="J12" s="2"/>
      <c r="K12" s="2"/>
      <c r="L12" s="2">
        <v>1</v>
      </c>
      <c r="M12" s="2"/>
      <c r="N12" s="47" t="s">
        <v>265</v>
      </c>
    </row>
    <row r="13" spans="1:14" s="38" customFormat="1" ht="30.75" customHeight="1">
      <c r="A13" s="4">
        <f t="shared" si="0"/>
        <v>6</v>
      </c>
      <c r="B13" s="22" t="s">
        <v>45</v>
      </c>
      <c r="C13" s="21" t="s">
        <v>25</v>
      </c>
      <c r="D13" s="21" t="s">
        <v>125</v>
      </c>
      <c r="E13" s="21" t="s">
        <v>126</v>
      </c>
      <c r="F13" s="45" t="s">
        <v>214</v>
      </c>
      <c r="G13" s="42">
        <v>0.9555555555555556</v>
      </c>
      <c r="H13" s="42">
        <v>0.9756944444444445</v>
      </c>
      <c r="I13" s="43">
        <f>H13-G13</f>
        <v>0.02013888888888893</v>
      </c>
      <c r="J13" s="2"/>
      <c r="K13" s="2"/>
      <c r="L13" s="2">
        <v>1</v>
      </c>
      <c r="M13" s="2"/>
      <c r="N13" s="46" t="s">
        <v>266</v>
      </c>
    </row>
    <row r="14" spans="1:14" s="38" customFormat="1" ht="36" customHeight="1">
      <c r="A14" s="4">
        <f t="shared" si="0"/>
        <v>7</v>
      </c>
      <c r="B14" s="13" t="s">
        <v>43</v>
      </c>
      <c r="C14" s="17" t="s">
        <v>173</v>
      </c>
      <c r="D14" s="21" t="s">
        <v>39</v>
      </c>
      <c r="E14" s="21" t="s">
        <v>39</v>
      </c>
      <c r="F14" s="45" t="s">
        <v>214</v>
      </c>
      <c r="G14" s="42">
        <v>0.10555555555555556</v>
      </c>
      <c r="H14" s="42">
        <v>0.1076388888888889</v>
      </c>
      <c r="I14" s="43">
        <f>H14-G14</f>
        <v>0.00208333333333334</v>
      </c>
      <c r="J14" s="2">
        <v>1</v>
      </c>
      <c r="K14" s="2"/>
      <c r="L14" s="2"/>
      <c r="M14" s="2"/>
      <c r="N14" s="56" t="s">
        <v>234</v>
      </c>
    </row>
    <row r="15" spans="1:14" s="38" customFormat="1" ht="34.5" customHeight="1">
      <c r="A15" s="4">
        <f t="shared" si="0"/>
        <v>8</v>
      </c>
      <c r="B15" s="22" t="s">
        <v>46</v>
      </c>
      <c r="C15" s="21" t="s">
        <v>40</v>
      </c>
      <c r="D15" s="21" t="s">
        <v>39</v>
      </c>
      <c r="E15" s="21" t="s">
        <v>39</v>
      </c>
      <c r="F15" s="45" t="s">
        <v>214</v>
      </c>
      <c r="G15" s="42">
        <v>0.10625</v>
      </c>
      <c r="H15" s="42">
        <v>0.11458333333333333</v>
      </c>
      <c r="I15" s="43">
        <f>H15-G15</f>
        <v>0.008333333333333331</v>
      </c>
      <c r="J15" s="2">
        <v>1</v>
      </c>
      <c r="K15" s="2"/>
      <c r="L15" s="2"/>
      <c r="M15" s="2"/>
      <c r="N15" s="46" t="s">
        <v>234</v>
      </c>
    </row>
    <row r="16" spans="1:14" s="38" customFormat="1" ht="32.25" customHeight="1">
      <c r="A16" s="4">
        <f t="shared" si="0"/>
        <v>9</v>
      </c>
      <c r="B16" s="22" t="s">
        <v>33</v>
      </c>
      <c r="C16" s="21" t="s">
        <v>78</v>
      </c>
      <c r="D16" s="21" t="s">
        <v>63</v>
      </c>
      <c r="E16" s="21" t="s">
        <v>74</v>
      </c>
      <c r="F16" s="45" t="s">
        <v>214</v>
      </c>
      <c r="G16" s="42">
        <v>0.12152777777777778</v>
      </c>
      <c r="H16" s="42">
        <v>0.12847222222222224</v>
      </c>
      <c r="I16" s="43">
        <f>H16-G16</f>
        <v>0.006944444444444461</v>
      </c>
      <c r="J16" s="2">
        <v>1</v>
      </c>
      <c r="K16" s="2"/>
      <c r="L16" s="2"/>
      <c r="M16" s="2"/>
      <c r="N16" s="59" t="s">
        <v>234</v>
      </c>
    </row>
    <row r="17" spans="1:14" s="38" customFormat="1" ht="27" customHeight="1">
      <c r="A17" s="4">
        <f t="shared" si="0"/>
        <v>10</v>
      </c>
      <c r="B17" s="22" t="s">
        <v>47</v>
      </c>
      <c r="C17" s="21" t="s">
        <v>59</v>
      </c>
      <c r="D17" s="21" t="s">
        <v>60</v>
      </c>
      <c r="E17" s="21" t="s">
        <v>132</v>
      </c>
      <c r="F17" s="45" t="s">
        <v>214</v>
      </c>
      <c r="G17" s="42">
        <v>0.12847222222222224</v>
      </c>
      <c r="H17" s="42">
        <v>0.14791666666666667</v>
      </c>
      <c r="I17" s="43">
        <f>H17-G17</f>
        <v>0.01944444444444443</v>
      </c>
      <c r="J17" s="2">
        <v>1</v>
      </c>
      <c r="K17" s="2"/>
      <c r="L17" s="2"/>
      <c r="M17" s="2"/>
      <c r="N17" s="47" t="s">
        <v>267</v>
      </c>
    </row>
    <row r="18" spans="1:14" s="38" customFormat="1" ht="33" customHeight="1">
      <c r="A18" s="4">
        <f t="shared" si="0"/>
        <v>11</v>
      </c>
      <c r="B18" s="22" t="s">
        <v>33</v>
      </c>
      <c r="C18" s="21" t="s">
        <v>176</v>
      </c>
      <c r="D18" s="21" t="s">
        <v>34</v>
      </c>
      <c r="E18" s="21" t="s">
        <v>39</v>
      </c>
      <c r="F18" s="45" t="s">
        <v>214</v>
      </c>
      <c r="G18" s="42">
        <v>0.22152777777777777</v>
      </c>
      <c r="H18" s="42">
        <v>0.22152777777777777</v>
      </c>
      <c r="I18" s="43">
        <f>H18-G18</f>
        <v>0</v>
      </c>
      <c r="J18" s="2"/>
      <c r="K18" s="2"/>
      <c r="L18" s="2"/>
      <c r="M18" s="2">
        <v>1</v>
      </c>
      <c r="N18" s="59" t="s">
        <v>261</v>
      </c>
    </row>
    <row r="19" spans="1:14" s="38" customFormat="1" ht="30" customHeight="1">
      <c r="A19" s="4">
        <f t="shared" si="0"/>
        <v>12</v>
      </c>
      <c r="B19" s="22" t="s">
        <v>43</v>
      </c>
      <c r="C19" s="21" t="s">
        <v>93</v>
      </c>
      <c r="D19" s="21" t="s">
        <v>94</v>
      </c>
      <c r="E19" s="21" t="s">
        <v>95</v>
      </c>
      <c r="F19" s="45" t="s">
        <v>215</v>
      </c>
      <c r="G19" s="42">
        <v>0.4069444444444445</v>
      </c>
      <c r="H19" s="42">
        <v>0.4215277777777778</v>
      </c>
      <c r="I19" s="43">
        <f>H19-G19</f>
        <v>0.014583333333333282</v>
      </c>
      <c r="J19" s="2"/>
      <c r="K19" s="2">
        <v>1</v>
      </c>
      <c r="L19" s="2"/>
      <c r="M19" s="2"/>
      <c r="N19" s="47" t="s">
        <v>234</v>
      </c>
    </row>
    <row r="20" spans="1:14" s="38" customFormat="1" ht="33.75" customHeight="1">
      <c r="A20" s="4">
        <f t="shared" si="0"/>
        <v>13</v>
      </c>
      <c r="B20" s="22" t="s">
        <v>43</v>
      </c>
      <c r="C20" s="21" t="s">
        <v>102</v>
      </c>
      <c r="D20" s="21" t="s">
        <v>199</v>
      </c>
      <c r="E20" s="21" t="s">
        <v>201</v>
      </c>
      <c r="F20" s="45" t="s">
        <v>215</v>
      </c>
      <c r="G20" s="42">
        <v>0.5645833333333333</v>
      </c>
      <c r="H20" s="42">
        <v>0.7166666666666667</v>
      </c>
      <c r="I20" s="43">
        <f>H20-G20</f>
        <v>0.15208333333333335</v>
      </c>
      <c r="J20" s="2"/>
      <c r="K20" s="2">
        <v>1</v>
      </c>
      <c r="L20" s="2"/>
      <c r="M20" s="2"/>
      <c r="N20" s="47" t="s">
        <v>268</v>
      </c>
    </row>
    <row r="21" spans="1:14" s="38" customFormat="1" ht="30" customHeight="1">
      <c r="A21" s="4">
        <f t="shared" si="0"/>
        <v>14</v>
      </c>
      <c r="B21" s="22" t="s">
        <v>45</v>
      </c>
      <c r="C21" s="21" t="s">
        <v>25</v>
      </c>
      <c r="D21" s="21" t="s">
        <v>125</v>
      </c>
      <c r="E21" s="21" t="s">
        <v>126</v>
      </c>
      <c r="F21" s="41" t="s">
        <v>216</v>
      </c>
      <c r="G21" s="42">
        <v>0.5319444444444444</v>
      </c>
      <c r="H21" s="42">
        <v>0.5499999999999999</v>
      </c>
      <c r="I21" s="43">
        <f>H21-G21</f>
        <v>0.01805555555555549</v>
      </c>
      <c r="J21" s="2"/>
      <c r="K21" s="2"/>
      <c r="L21" s="2">
        <v>1</v>
      </c>
      <c r="M21" s="2"/>
      <c r="N21" s="59" t="s">
        <v>269</v>
      </c>
    </row>
    <row r="22" spans="1:14" s="38" customFormat="1" ht="32.25" customHeight="1">
      <c r="A22" s="4">
        <f t="shared" si="0"/>
        <v>15</v>
      </c>
      <c r="B22" s="22" t="s">
        <v>44</v>
      </c>
      <c r="C22" s="21" t="s">
        <v>20</v>
      </c>
      <c r="D22" s="21" t="s">
        <v>107</v>
      </c>
      <c r="E22" s="21" t="s">
        <v>108</v>
      </c>
      <c r="F22" s="41" t="s">
        <v>216</v>
      </c>
      <c r="G22" s="42">
        <v>0.5368055555555555</v>
      </c>
      <c r="H22" s="42">
        <v>0.5715277777777777</v>
      </c>
      <c r="I22" s="43">
        <f>H22-G22</f>
        <v>0.03472222222222221</v>
      </c>
      <c r="J22" s="2"/>
      <c r="K22" s="2"/>
      <c r="L22" s="2">
        <v>1</v>
      </c>
      <c r="M22" s="2"/>
      <c r="N22" s="47" t="s">
        <v>270</v>
      </c>
    </row>
    <row r="23" spans="1:14" s="38" customFormat="1" ht="31.5" customHeight="1">
      <c r="A23" s="4">
        <f t="shared" si="0"/>
        <v>16</v>
      </c>
      <c r="B23" s="22" t="s">
        <v>43</v>
      </c>
      <c r="C23" s="21" t="s">
        <v>93</v>
      </c>
      <c r="D23" s="21" t="s">
        <v>94</v>
      </c>
      <c r="E23" s="21" t="s">
        <v>95</v>
      </c>
      <c r="F23" s="41" t="s">
        <v>217</v>
      </c>
      <c r="G23" s="42">
        <v>0.38680555555555557</v>
      </c>
      <c r="H23" s="42">
        <v>0.38958333333333334</v>
      </c>
      <c r="I23" s="43">
        <f>H23-G23</f>
        <v>0.002777777777777768</v>
      </c>
      <c r="J23" s="2">
        <v>1</v>
      </c>
      <c r="K23" s="2"/>
      <c r="L23" s="2"/>
      <c r="M23" s="2"/>
      <c r="N23" s="47" t="s">
        <v>218</v>
      </c>
    </row>
    <row r="24" spans="1:14" s="1" customFormat="1" ht="26.25" customHeight="1">
      <c r="A24" s="4">
        <f t="shared" si="0"/>
        <v>17</v>
      </c>
      <c r="B24" s="22" t="s">
        <v>46</v>
      </c>
      <c r="C24" s="21" t="s">
        <v>28</v>
      </c>
      <c r="D24" s="20" t="str">
        <f>VLOOKUP(C24,Лист1!$B$2:$C$123,2)</f>
        <v>Разрез Степной</v>
      </c>
      <c r="E24" s="20" t="str">
        <f>VLOOKUP(C24,Лист1!$B$2:$D$123,3)</f>
        <v>технол. оборуд.Разрез Степной</v>
      </c>
      <c r="F24" s="41" t="s">
        <v>217</v>
      </c>
      <c r="G24" s="42">
        <v>0.42430555555555555</v>
      </c>
      <c r="H24" s="42">
        <v>0.4298611111111111</v>
      </c>
      <c r="I24" s="43">
        <f>H24-G24</f>
        <v>0.005555555555555536</v>
      </c>
      <c r="J24" s="2">
        <v>1</v>
      </c>
      <c r="K24" s="2"/>
      <c r="L24" s="2"/>
      <c r="M24" s="2"/>
      <c r="N24" s="59" t="s">
        <v>271</v>
      </c>
    </row>
    <row r="25" spans="1:14" s="1" customFormat="1" ht="32.25" customHeight="1">
      <c r="A25" s="4">
        <f t="shared" si="0"/>
        <v>18</v>
      </c>
      <c r="B25" s="22" t="s">
        <v>46</v>
      </c>
      <c r="C25" s="21" t="s">
        <v>29</v>
      </c>
      <c r="D25" s="21" t="s">
        <v>125</v>
      </c>
      <c r="E25" s="21" t="s">
        <v>126</v>
      </c>
      <c r="F25" s="41" t="s">
        <v>217</v>
      </c>
      <c r="G25" s="42">
        <v>0.8409722222222222</v>
      </c>
      <c r="H25" s="42">
        <v>0.8645833333333334</v>
      </c>
      <c r="I25" s="43">
        <f>H25-G25</f>
        <v>0.023611111111111138</v>
      </c>
      <c r="J25" s="2"/>
      <c r="K25" s="2"/>
      <c r="L25" s="2">
        <v>1</v>
      </c>
      <c r="M25" s="2"/>
      <c r="N25" s="59" t="s">
        <v>272</v>
      </c>
    </row>
    <row r="26" spans="1:14" s="1" customFormat="1" ht="22.5" customHeight="1">
      <c r="A26" s="4">
        <f t="shared" si="0"/>
        <v>19</v>
      </c>
      <c r="B26" s="22" t="s">
        <v>45</v>
      </c>
      <c r="C26" s="21" t="s">
        <v>25</v>
      </c>
      <c r="D26" s="21" t="s">
        <v>125</v>
      </c>
      <c r="E26" s="21" t="s">
        <v>126</v>
      </c>
      <c r="F26" s="41" t="s">
        <v>217</v>
      </c>
      <c r="G26" s="42">
        <v>0.012499999999999999</v>
      </c>
      <c r="H26" s="42">
        <v>0.029861111111111113</v>
      </c>
      <c r="I26" s="43">
        <f>H26-G26</f>
        <v>0.017361111111111112</v>
      </c>
      <c r="J26" s="2"/>
      <c r="K26" s="2"/>
      <c r="L26" s="2">
        <v>1</v>
      </c>
      <c r="M26" s="2"/>
      <c r="N26" s="47" t="s">
        <v>241</v>
      </c>
    </row>
    <row r="27" spans="1:14" s="1" customFormat="1" ht="31.5" customHeight="1">
      <c r="A27" s="4">
        <f t="shared" si="0"/>
        <v>20</v>
      </c>
      <c r="B27" s="22" t="s">
        <v>43</v>
      </c>
      <c r="C27" s="21" t="s">
        <v>102</v>
      </c>
      <c r="D27" s="21" t="s">
        <v>199</v>
      </c>
      <c r="E27" s="21" t="s">
        <v>201</v>
      </c>
      <c r="F27" s="41" t="s">
        <v>219</v>
      </c>
      <c r="G27" s="42">
        <v>0.28125</v>
      </c>
      <c r="H27" s="42">
        <v>0.30972222222222223</v>
      </c>
      <c r="I27" s="43">
        <f>H27-G27</f>
        <v>0.028472222222222232</v>
      </c>
      <c r="J27" s="2"/>
      <c r="K27" s="2">
        <v>1</v>
      </c>
      <c r="L27" s="2"/>
      <c r="M27" s="2"/>
      <c r="N27" s="47" t="s">
        <v>273</v>
      </c>
    </row>
    <row r="28" spans="1:14" s="1" customFormat="1" ht="30.75" customHeight="1">
      <c r="A28" s="4">
        <f t="shared" si="0"/>
        <v>21</v>
      </c>
      <c r="B28" s="22" t="s">
        <v>50</v>
      </c>
      <c r="C28" s="21" t="s">
        <v>150</v>
      </c>
      <c r="D28" s="21" t="s">
        <v>151</v>
      </c>
      <c r="E28" s="21" t="s">
        <v>152</v>
      </c>
      <c r="F28" s="41" t="s">
        <v>219</v>
      </c>
      <c r="G28" s="42">
        <v>0.7034722222222222</v>
      </c>
      <c r="H28" s="42">
        <v>0.7076388888888889</v>
      </c>
      <c r="I28" s="43">
        <f>H28-G28</f>
        <v>0.004166666666666763</v>
      </c>
      <c r="J28" s="2"/>
      <c r="K28" s="2">
        <v>1</v>
      </c>
      <c r="L28" s="2"/>
      <c r="M28" s="2"/>
      <c r="N28" s="47" t="s">
        <v>274</v>
      </c>
    </row>
    <row r="29" spans="1:14" s="1" customFormat="1" ht="27.75" customHeight="1">
      <c r="A29" s="4">
        <f t="shared" si="0"/>
        <v>22</v>
      </c>
      <c r="B29" s="22" t="s">
        <v>50</v>
      </c>
      <c r="C29" s="21" t="s">
        <v>150</v>
      </c>
      <c r="D29" s="21" t="s">
        <v>151</v>
      </c>
      <c r="E29" s="21" t="s">
        <v>152</v>
      </c>
      <c r="F29" s="41" t="s">
        <v>219</v>
      </c>
      <c r="G29" s="42">
        <v>0.7166666666666667</v>
      </c>
      <c r="H29" s="42">
        <v>0.7520833333333333</v>
      </c>
      <c r="I29" s="43">
        <f aca="true" t="shared" si="1" ref="I29:I59">H29-G29</f>
        <v>0.03541666666666665</v>
      </c>
      <c r="J29" s="2"/>
      <c r="K29" s="2">
        <v>1</v>
      </c>
      <c r="L29" s="2"/>
      <c r="M29" s="2"/>
      <c r="N29" s="59" t="s">
        <v>275</v>
      </c>
    </row>
    <row r="30" spans="1:14" s="1" customFormat="1" ht="29.25" customHeight="1">
      <c r="A30" s="4">
        <f t="shared" si="0"/>
        <v>23</v>
      </c>
      <c r="B30" s="22" t="s">
        <v>45</v>
      </c>
      <c r="C30" s="17" t="s">
        <v>25</v>
      </c>
      <c r="D30" s="60" t="str">
        <f>VLOOKUP(C30,Лист1!$B$2:$C$123,2)</f>
        <v>Разрез "Черногорский"</v>
      </c>
      <c r="E30" s="60" t="str">
        <f>VLOOKUP(C30,Лист1!$B$2:$D$123,3)</f>
        <v>технол. оборуд.Разрез "Черногорский"</v>
      </c>
      <c r="F30" s="45" t="s">
        <v>220</v>
      </c>
      <c r="G30" s="42">
        <v>0.015277777777777777</v>
      </c>
      <c r="H30" s="42">
        <v>0.024999999999999998</v>
      </c>
      <c r="I30" s="43">
        <f t="shared" si="1"/>
        <v>0.00972222222222222</v>
      </c>
      <c r="J30" s="2"/>
      <c r="K30" s="2"/>
      <c r="L30" s="2">
        <v>1</v>
      </c>
      <c r="M30" s="2"/>
      <c r="N30" s="47" t="s">
        <v>276</v>
      </c>
    </row>
    <row r="31" spans="1:14" s="1" customFormat="1" ht="29.25" customHeight="1">
      <c r="A31" s="4">
        <f t="shared" si="0"/>
        <v>24</v>
      </c>
      <c r="B31" s="22" t="s">
        <v>46</v>
      </c>
      <c r="C31" s="21" t="s">
        <v>133</v>
      </c>
      <c r="D31" s="21" t="s">
        <v>125</v>
      </c>
      <c r="E31" s="21" t="s">
        <v>126</v>
      </c>
      <c r="F31" s="45" t="s">
        <v>220</v>
      </c>
      <c r="G31" s="42">
        <v>0.7236111111111111</v>
      </c>
      <c r="H31" s="42">
        <v>0.7256944444444445</v>
      </c>
      <c r="I31" s="43">
        <f t="shared" si="1"/>
        <v>0.002083333333333437</v>
      </c>
      <c r="J31" s="2">
        <v>1</v>
      </c>
      <c r="K31" s="2"/>
      <c r="L31" s="2"/>
      <c r="M31" s="2"/>
      <c r="N31" s="47" t="s">
        <v>234</v>
      </c>
    </row>
    <row r="32" spans="1:14" s="1" customFormat="1" ht="30.75" customHeight="1">
      <c r="A32" s="4">
        <f t="shared" si="0"/>
        <v>25</v>
      </c>
      <c r="B32" s="22" t="s">
        <v>45</v>
      </c>
      <c r="C32" s="21" t="s">
        <v>130</v>
      </c>
      <c r="D32" s="21" t="s">
        <v>125</v>
      </c>
      <c r="E32" s="21" t="s">
        <v>126</v>
      </c>
      <c r="F32" s="45" t="s">
        <v>221</v>
      </c>
      <c r="G32" s="42">
        <v>0.5388888888888889</v>
      </c>
      <c r="H32" s="42">
        <v>0.5638888888888889</v>
      </c>
      <c r="I32" s="43">
        <f t="shared" si="1"/>
        <v>0.025000000000000022</v>
      </c>
      <c r="J32" s="2"/>
      <c r="K32" s="2"/>
      <c r="L32" s="2">
        <v>1</v>
      </c>
      <c r="M32" s="2"/>
      <c r="N32" s="47" t="s">
        <v>295</v>
      </c>
    </row>
    <row r="33" spans="1:14" s="1" customFormat="1" ht="30" customHeight="1">
      <c r="A33" s="4">
        <f t="shared" si="0"/>
        <v>26</v>
      </c>
      <c r="B33" s="22" t="s">
        <v>50</v>
      </c>
      <c r="C33" s="21" t="s">
        <v>149</v>
      </c>
      <c r="D33" s="21" t="s">
        <v>139</v>
      </c>
      <c r="E33" s="21" t="s">
        <v>140</v>
      </c>
      <c r="F33" s="45" t="s">
        <v>221</v>
      </c>
      <c r="G33" s="42">
        <v>0.6041666666666666</v>
      </c>
      <c r="H33" s="42">
        <v>0.7277777777777777</v>
      </c>
      <c r="I33" s="43">
        <f t="shared" si="1"/>
        <v>0.12361111111111112</v>
      </c>
      <c r="J33" s="2">
        <v>1</v>
      </c>
      <c r="K33" s="2"/>
      <c r="L33" s="2"/>
      <c r="M33" s="2"/>
      <c r="N33" s="59" t="s">
        <v>222</v>
      </c>
    </row>
    <row r="34" spans="1:14" s="1" customFormat="1" ht="29.25" customHeight="1">
      <c r="A34" s="4">
        <f t="shared" si="0"/>
        <v>27</v>
      </c>
      <c r="B34" s="22" t="s">
        <v>50</v>
      </c>
      <c r="C34" s="21" t="s">
        <v>150</v>
      </c>
      <c r="D34" s="21" t="s">
        <v>151</v>
      </c>
      <c r="E34" s="21" t="s">
        <v>152</v>
      </c>
      <c r="F34" s="45" t="s">
        <v>223</v>
      </c>
      <c r="G34" s="42">
        <v>0.3194444444444445</v>
      </c>
      <c r="H34" s="42">
        <v>0.3645833333333333</v>
      </c>
      <c r="I34" s="43">
        <f t="shared" si="1"/>
        <v>0.04513888888888884</v>
      </c>
      <c r="J34" s="2"/>
      <c r="K34" s="2"/>
      <c r="L34" s="2"/>
      <c r="M34" s="2">
        <v>1</v>
      </c>
      <c r="N34" s="59" t="s">
        <v>280</v>
      </c>
    </row>
    <row r="35" spans="1:14" s="1" customFormat="1" ht="30" customHeight="1">
      <c r="A35" s="4">
        <f t="shared" si="0"/>
        <v>28</v>
      </c>
      <c r="B35" s="22" t="s">
        <v>50</v>
      </c>
      <c r="C35" s="21" t="s">
        <v>149</v>
      </c>
      <c r="D35" s="21" t="s">
        <v>139</v>
      </c>
      <c r="E35" s="21" t="s">
        <v>140</v>
      </c>
      <c r="F35" s="45" t="s">
        <v>223</v>
      </c>
      <c r="G35" s="57">
        <v>42232.365277777775</v>
      </c>
      <c r="H35" s="58">
        <v>42235.43819444445</v>
      </c>
      <c r="I35" s="43">
        <f t="shared" si="1"/>
        <v>3.0729166666715173</v>
      </c>
      <c r="J35" s="2">
        <v>1</v>
      </c>
      <c r="K35" s="2"/>
      <c r="L35" s="2"/>
      <c r="M35" s="2"/>
      <c r="N35" s="59" t="s">
        <v>277</v>
      </c>
    </row>
    <row r="36" spans="1:17" s="1" customFormat="1" ht="31.5" customHeight="1">
      <c r="A36" s="4">
        <f t="shared" si="0"/>
        <v>29</v>
      </c>
      <c r="B36" s="22" t="s">
        <v>50</v>
      </c>
      <c r="C36" s="21" t="s">
        <v>157</v>
      </c>
      <c r="D36" s="21" t="s">
        <v>151</v>
      </c>
      <c r="E36" s="21" t="s">
        <v>152</v>
      </c>
      <c r="F36" s="45" t="s">
        <v>223</v>
      </c>
      <c r="G36" s="64">
        <v>0.4375</v>
      </c>
      <c r="H36" s="42">
        <v>0.576388888888889</v>
      </c>
      <c r="I36" s="43">
        <f t="shared" si="1"/>
        <v>0.13888888888888895</v>
      </c>
      <c r="J36" s="2"/>
      <c r="K36" s="2"/>
      <c r="L36" s="2"/>
      <c r="M36" s="2">
        <v>1</v>
      </c>
      <c r="N36" s="59" t="s">
        <v>224</v>
      </c>
      <c r="O36" s="50"/>
      <c r="P36" s="51"/>
      <c r="Q36" s="52"/>
    </row>
    <row r="37" spans="1:14" s="1" customFormat="1" ht="30" customHeight="1">
      <c r="A37" s="4">
        <f t="shared" si="0"/>
        <v>30</v>
      </c>
      <c r="B37" s="22" t="s">
        <v>50</v>
      </c>
      <c r="C37" s="21" t="s">
        <v>150</v>
      </c>
      <c r="D37" s="21" t="s">
        <v>151</v>
      </c>
      <c r="E37" s="21" t="s">
        <v>152</v>
      </c>
      <c r="F37" s="45" t="s">
        <v>223</v>
      </c>
      <c r="G37" s="64">
        <v>0.48125</v>
      </c>
      <c r="H37" s="42">
        <v>0.5847222222222223</v>
      </c>
      <c r="I37" s="43">
        <f t="shared" si="1"/>
        <v>0.10347222222222224</v>
      </c>
      <c r="J37" s="2"/>
      <c r="K37" s="2"/>
      <c r="L37" s="2"/>
      <c r="M37" s="2">
        <v>1</v>
      </c>
      <c r="N37" s="59" t="s">
        <v>278</v>
      </c>
    </row>
    <row r="38" spans="1:14" s="1" customFormat="1" ht="28.5" customHeight="1">
      <c r="A38" s="4">
        <f t="shared" si="0"/>
        <v>31</v>
      </c>
      <c r="B38" s="22" t="s">
        <v>50</v>
      </c>
      <c r="C38" s="21" t="s">
        <v>150</v>
      </c>
      <c r="D38" s="21" t="s">
        <v>151</v>
      </c>
      <c r="E38" s="21" t="s">
        <v>152</v>
      </c>
      <c r="F38" s="45" t="s">
        <v>223</v>
      </c>
      <c r="G38" s="62">
        <v>0.611111111111111</v>
      </c>
      <c r="H38" s="62">
        <v>0.6736111111111112</v>
      </c>
      <c r="I38" s="43">
        <f t="shared" si="1"/>
        <v>0.06250000000000011</v>
      </c>
      <c r="J38" s="2"/>
      <c r="K38" s="2"/>
      <c r="L38" s="2"/>
      <c r="M38" s="2">
        <v>1</v>
      </c>
      <c r="N38" s="59" t="s">
        <v>225</v>
      </c>
    </row>
    <row r="39" spans="1:14" s="1" customFormat="1" ht="30" customHeight="1">
      <c r="A39" s="4">
        <f t="shared" si="0"/>
        <v>32</v>
      </c>
      <c r="B39" s="22" t="s">
        <v>50</v>
      </c>
      <c r="C39" s="21" t="s">
        <v>157</v>
      </c>
      <c r="D39" s="21" t="s">
        <v>151</v>
      </c>
      <c r="E39" s="21" t="s">
        <v>152</v>
      </c>
      <c r="F39" s="45" t="s">
        <v>223</v>
      </c>
      <c r="G39" s="62">
        <v>0.6319444444444444</v>
      </c>
      <c r="H39" s="62">
        <v>0.6909722222222222</v>
      </c>
      <c r="I39" s="43">
        <f t="shared" si="1"/>
        <v>0.05902777777777779</v>
      </c>
      <c r="J39" s="2"/>
      <c r="K39" s="2"/>
      <c r="L39" s="2"/>
      <c r="M39" s="2">
        <v>1</v>
      </c>
      <c r="N39" s="59" t="s">
        <v>279</v>
      </c>
    </row>
    <row r="40" spans="1:14" s="1" customFormat="1" ht="32.25" customHeight="1">
      <c r="A40" s="4">
        <f t="shared" si="0"/>
        <v>33</v>
      </c>
      <c r="B40" s="22" t="s">
        <v>46</v>
      </c>
      <c r="C40" s="21" t="s">
        <v>30</v>
      </c>
      <c r="D40" s="60" t="str">
        <f>VLOOKUP(C40,Лист1!$B$2:$C$123,2)</f>
        <v>Разрез "Черногорский"</v>
      </c>
      <c r="E40" s="60" t="str">
        <f>VLOOKUP(C40,Лист1!$B$2:$D$123,3)</f>
        <v>технол. оборуд.Разрез "Черногорский"</v>
      </c>
      <c r="F40" s="45" t="s">
        <v>226</v>
      </c>
      <c r="G40" s="42">
        <v>0.7152777777777778</v>
      </c>
      <c r="H40" s="42">
        <v>0.7354166666666666</v>
      </c>
      <c r="I40" s="43">
        <f t="shared" si="1"/>
        <v>0.020138888888888817</v>
      </c>
      <c r="J40" s="2"/>
      <c r="K40" s="2">
        <v>1</v>
      </c>
      <c r="L40" s="2"/>
      <c r="M40" s="2"/>
      <c r="N40" s="47" t="s">
        <v>250</v>
      </c>
    </row>
    <row r="41" spans="1:14" s="1" customFormat="1" ht="34.5" customHeight="1">
      <c r="A41" s="4">
        <f t="shared" si="0"/>
        <v>34</v>
      </c>
      <c r="B41" s="22" t="s">
        <v>46</v>
      </c>
      <c r="C41" s="21" t="s">
        <v>29</v>
      </c>
      <c r="D41" s="60" t="str">
        <f>VLOOKUP(C41,Лист1!$B$2:$C$123,2)</f>
        <v>Разрез "Черногорский"</v>
      </c>
      <c r="E41" s="60" t="str">
        <f>VLOOKUP(C41,Лист1!$B$2:$D$123,3)</f>
        <v>технол. оборуд.Разрез "Черногорский"</v>
      </c>
      <c r="F41" s="45" t="s">
        <v>226</v>
      </c>
      <c r="G41" s="42">
        <v>0.7166666666666667</v>
      </c>
      <c r="H41" s="42">
        <v>0.7354166666666666</v>
      </c>
      <c r="I41" s="43">
        <f t="shared" si="1"/>
        <v>0.018749999999999933</v>
      </c>
      <c r="J41" s="2"/>
      <c r="K41" s="2"/>
      <c r="L41" s="2">
        <v>1</v>
      </c>
      <c r="M41" s="2"/>
      <c r="N41" s="47" t="s">
        <v>281</v>
      </c>
    </row>
    <row r="42" spans="1:14" s="1" customFormat="1" ht="31.5" customHeight="1">
      <c r="A42" s="4">
        <f t="shared" si="0"/>
        <v>35</v>
      </c>
      <c r="B42" s="22" t="s">
        <v>46</v>
      </c>
      <c r="C42" s="21" t="s">
        <v>29</v>
      </c>
      <c r="D42" s="20" t="str">
        <f>VLOOKUP(C42,Лист1!$B$2:$C$123,2)</f>
        <v>Разрез "Черногорский"</v>
      </c>
      <c r="E42" s="20" t="str">
        <f>VLOOKUP(C42,Лист1!$B$2:$D$123,3)</f>
        <v>технол. оборуд.Разрез "Черногорский"</v>
      </c>
      <c r="F42" s="41" t="s">
        <v>294</v>
      </c>
      <c r="G42" s="42">
        <v>0.6</v>
      </c>
      <c r="H42" s="42">
        <v>0.6104166666666667</v>
      </c>
      <c r="I42" s="43">
        <f t="shared" si="1"/>
        <v>0.01041666666666674</v>
      </c>
      <c r="J42" s="2"/>
      <c r="K42" s="2"/>
      <c r="L42" s="2">
        <v>1</v>
      </c>
      <c r="M42" s="2"/>
      <c r="N42" s="56" t="s">
        <v>282</v>
      </c>
    </row>
    <row r="43" spans="1:14" s="1" customFormat="1" ht="31.5" customHeight="1">
      <c r="A43" s="4">
        <v>36</v>
      </c>
      <c r="B43" s="22" t="s">
        <v>50</v>
      </c>
      <c r="C43" s="21" t="s">
        <v>150</v>
      </c>
      <c r="D43" s="21" t="s">
        <v>151</v>
      </c>
      <c r="E43" s="21" t="s">
        <v>152</v>
      </c>
      <c r="F43" s="41" t="s">
        <v>294</v>
      </c>
      <c r="G43" s="42">
        <v>0.8159722222222222</v>
      </c>
      <c r="H43" s="42">
        <v>0.8368055555555555</v>
      </c>
      <c r="I43" s="43">
        <f t="shared" si="1"/>
        <v>0.02083333333333326</v>
      </c>
      <c r="J43" s="2"/>
      <c r="K43" s="2"/>
      <c r="L43" s="2"/>
      <c r="M43" s="2">
        <v>1</v>
      </c>
      <c r="N43" s="59" t="s">
        <v>227</v>
      </c>
    </row>
    <row r="44" spans="1:14" s="1" customFormat="1" ht="30" customHeight="1">
      <c r="A44" s="4">
        <v>37</v>
      </c>
      <c r="B44" s="22" t="s">
        <v>50</v>
      </c>
      <c r="C44" s="21" t="s">
        <v>149</v>
      </c>
      <c r="D44" s="21" t="s">
        <v>139</v>
      </c>
      <c r="E44" s="21" t="s">
        <v>140</v>
      </c>
      <c r="F44" s="45" t="s">
        <v>228</v>
      </c>
      <c r="G44" s="57">
        <v>42235.467361111114</v>
      </c>
      <c r="H44" s="58">
        <v>42236.42361111111</v>
      </c>
      <c r="I44" s="43">
        <f>H44-G44</f>
        <v>0.9562499999956344</v>
      </c>
      <c r="J44" s="2">
        <v>1</v>
      </c>
      <c r="K44" s="2"/>
      <c r="L44" s="2"/>
      <c r="M44" s="2"/>
      <c r="N44" s="59" t="s">
        <v>283</v>
      </c>
    </row>
    <row r="45" spans="1:14" s="1" customFormat="1" ht="32.25" customHeight="1">
      <c r="A45" s="4">
        <f aca="true" t="shared" si="2" ref="A45:A76">A44+1</f>
        <v>38</v>
      </c>
      <c r="B45" s="22" t="s">
        <v>49</v>
      </c>
      <c r="C45" s="21" t="s">
        <v>40</v>
      </c>
      <c r="D45" s="21" t="s">
        <v>39</v>
      </c>
      <c r="E45" s="21" t="s">
        <v>39</v>
      </c>
      <c r="F45" s="45" t="s">
        <v>228</v>
      </c>
      <c r="G45" s="61">
        <v>0.5722222222222222</v>
      </c>
      <c r="H45" s="58">
        <v>0.5743055555555555</v>
      </c>
      <c r="I45" s="43">
        <f>H45-G45</f>
        <v>0.002083333333333326</v>
      </c>
      <c r="J45" s="2"/>
      <c r="K45" s="2"/>
      <c r="L45" s="2">
        <v>1</v>
      </c>
      <c r="M45" s="2"/>
      <c r="N45" s="47" t="s">
        <v>234</v>
      </c>
    </row>
    <row r="46" spans="1:14" s="1" customFormat="1" ht="33" customHeight="1">
      <c r="A46" s="4">
        <f t="shared" si="2"/>
        <v>39</v>
      </c>
      <c r="B46" s="22" t="s">
        <v>49</v>
      </c>
      <c r="C46" s="21" t="s">
        <v>31</v>
      </c>
      <c r="D46" s="21" t="s">
        <v>139</v>
      </c>
      <c r="E46" s="21" t="s">
        <v>140</v>
      </c>
      <c r="F46" s="45" t="s">
        <v>228</v>
      </c>
      <c r="G46" s="42">
        <v>0.5729166666666666</v>
      </c>
      <c r="H46" s="42">
        <v>0.59375</v>
      </c>
      <c r="I46" s="43">
        <f t="shared" si="1"/>
        <v>0.02083333333333337</v>
      </c>
      <c r="J46" s="2"/>
      <c r="K46" s="2"/>
      <c r="L46" s="2"/>
      <c r="M46" s="2">
        <v>1</v>
      </c>
      <c r="N46" s="47" t="s">
        <v>284</v>
      </c>
    </row>
    <row r="47" spans="1:14" s="1" customFormat="1" ht="33.75" customHeight="1">
      <c r="A47" s="4">
        <f t="shared" si="2"/>
        <v>40</v>
      </c>
      <c r="B47" s="22" t="s">
        <v>44</v>
      </c>
      <c r="C47" s="21" t="s">
        <v>41</v>
      </c>
      <c r="D47" s="21" t="s">
        <v>39</v>
      </c>
      <c r="E47" s="21" t="s">
        <v>39</v>
      </c>
      <c r="F47" s="45" t="s">
        <v>228</v>
      </c>
      <c r="G47" s="42">
        <v>0.6902777777777778</v>
      </c>
      <c r="H47" s="42">
        <v>0.7999999999999999</v>
      </c>
      <c r="I47" s="43">
        <f t="shared" si="1"/>
        <v>0.10972222222222217</v>
      </c>
      <c r="J47" s="2">
        <v>1</v>
      </c>
      <c r="K47" s="2"/>
      <c r="L47" s="2"/>
      <c r="M47" s="2"/>
      <c r="N47" s="47" t="s">
        <v>234</v>
      </c>
    </row>
    <row r="48" spans="1:14" s="1" customFormat="1" ht="30.75" customHeight="1">
      <c r="A48" s="4">
        <f t="shared" si="2"/>
        <v>41</v>
      </c>
      <c r="B48" s="22" t="s">
        <v>44</v>
      </c>
      <c r="C48" s="21" t="s">
        <v>110</v>
      </c>
      <c r="D48" s="21" t="s">
        <v>199</v>
      </c>
      <c r="E48" s="21" t="s">
        <v>200</v>
      </c>
      <c r="F48" s="45" t="s">
        <v>228</v>
      </c>
      <c r="G48" s="58">
        <v>42236.69027777778</v>
      </c>
      <c r="H48" s="58">
        <v>42237.791666666664</v>
      </c>
      <c r="I48" s="43">
        <f t="shared" si="1"/>
        <v>1.101388888884685</v>
      </c>
      <c r="J48" s="2">
        <v>1</v>
      </c>
      <c r="K48" s="2"/>
      <c r="L48" s="2"/>
      <c r="M48" s="2"/>
      <c r="N48" s="59" t="s">
        <v>231</v>
      </c>
    </row>
    <row r="49" spans="1:14" s="1" customFormat="1" ht="31.5" customHeight="1">
      <c r="A49" s="4">
        <f t="shared" si="2"/>
        <v>42</v>
      </c>
      <c r="B49" s="22" t="s">
        <v>49</v>
      </c>
      <c r="C49" s="21" t="s">
        <v>40</v>
      </c>
      <c r="D49" s="21" t="s">
        <v>39</v>
      </c>
      <c r="E49" s="21" t="s">
        <v>39</v>
      </c>
      <c r="F49" s="45" t="s">
        <v>228</v>
      </c>
      <c r="G49" s="42">
        <v>0.7062499999999999</v>
      </c>
      <c r="H49" s="42">
        <v>0.7069444444444444</v>
      </c>
      <c r="I49" s="43">
        <f t="shared" si="1"/>
        <v>0.000694444444444442</v>
      </c>
      <c r="J49" s="2"/>
      <c r="K49" s="2"/>
      <c r="L49" s="2">
        <v>1</v>
      </c>
      <c r="M49" s="2"/>
      <c r="N49" s="47" t="s">
        <v>234</v>
      </c>
    </row>
    <row r="50" spans="1:14" s="1" customFormat="1" ht="32.25" customHeight="1">
      <c r="A50" s="4">
        <f t="shared" si="2"/>
        <v>43</v>
      </c>
      <c r="B50" s="22" t="s">
        <v>49</v>
      </c>
      <c r="C50" s="21" t="s">
        <v>31</v>
      </c>
      <c r="D50" s="21" t="s">
        <v>139</v>
      </c>
      <c r="E50" s="21" t="s">
        <v>140</v>
      </c>
      <c r="F50" s="45" t="s">
        <v>228</v>
      </c>
      <c r="G50" s="42">
        <v>0.7062499999999999</v>
      </c>
      <c r="H50" s="42">
        <v>0.7305555555555556</v>
      </c>
      <c r="I50" s="43">
        <f t="shared" si="1"/>
        <v>0.02430555555555569</v>
      </c>
      <c r="J50" s="2"/>
      <c r="K50" s="2"/>
      <c r="L50" s="2"/>
      <c r="M50" s="2">
        <v>1</v>
      </c>
      <c r="N50" s="47" t="s">
        <v>285</v>
      </c>
    </row>
    <row r="51" spans="1:14" s="1" customFormat="1" ht="29.25" customHeight="1">
      <c r="A51" s="4">
        <f t="shared" si="2"/>
        <v>44</v>
      </c>
      <c r="B51" s="22" t="s">
        <v>44</v>
      </c>
      <c r="C51" s="21" t="s">
        <v>41</v>
      </c>
      <c r="D51" s="21" t="s">
        <v>39</v>
      </c>
      <c r="E51" s="21" t="s">
        <v>39</v>
      </c>
      <c r="F51" s="45" t="s">
        <v>229</v>
      </c>
      <c r="G51" s="42">
        <v>0.7916666666666666</v>
      </c>
      <c r="H51" s="42">
        <v>0.7923611111111111</v>
      </c>
      <c r="I51" s="43">
        <f t="shared" si="1"/>
        <v>0.000694444444444442</v>
      </c>
      <c r="J51" s="2">
        <v>1</v>
      </c>
      <c r="K51" s="2"/>
      <c r="L51" s="2"/>
      <c r="M51" s="2"/>
      <c r="N51" s="47" t="s">
        <v>232</v>
      </c>
    </row>
    <row r="52" spans="1:14" s="1" customFormat="1" ht="30.75" customHeight="1">
      <c r="A52" s="4">
        <f t="shared" si="2"/>
        <v>45</v>
      </c>
      <c r="B52" s="22" t="s">
        <v>44</v>
      </c>
      <c r="C52" s="21" t="s">
        <v>110</v>
      </c>
      <c r="D52" s="21" t="s">
        <v>199</v>
      </c>
      <c r="E52" s="21" t="s">
        <v>200</v>
      </c>
      <c r="F52" s="45" t="s">
        <v>229</v>
      </c>
      <c r="G52" s="58">
        <v>42237.791666666664</v>
      </c>
      <c r="H52" s="42"/>
      <c r="I52" s="43">
        <f t="shared" si="1"/>
        <v>-42237.791666666664</v>
      </c>
      <c r="J52" s="2">
        <v>1</v>
      </c>
      <c r="K52" s="2"/>
      <c r="L52" s="2"/>
      <c r="M52" s="2"/>
      <c r="N52" s="47" t="s">
        <v>233</v>
      </c>
    </row>
    <row r="53" spans="1:14" s="1" customFormat="1" ht="33.75" customHeight="1">
      <c r="A53" s="4">
        <f t="shared" si="2"/>
        <v>46</v>
      </c>
      <c r="B53" s="22" t="s">
        <v>48</v>
      </c>
      <c r="C53" s="21" t="s">
        <v>40</v>
      </c>
      <c r="D53" s="21" t="s">
        <v>39</v>
      </c>
      <c r="E53" s="21" t="s">
        <v>39</v>
      </c>
      <c r="F53" s="45" t="s">
        <v>230</v>
      </c>
      <c r="G53" s="42">
        <v>0.4527777777777778</v>
      </c>
      <c r="H53" s="42">
        <v>0.4548611111111111</v>
      </c>
      <c r="I53" s="43">
        <f t="shared" si="1"/>
        <v>0.002083333333333326</v>
      </c>
      <c r="J53" s="2"/>
      <c r="K53" s="2"/>
      <c r="L53" s="2">
        <v>1</v>
      </c>
      <c r="M53" s="2"/>
      <c r="N53" s="47" t="s">
        <v>234</v>
      </c>
    </row>
    <row r="54" spans="1:14" s="1" customFormat="1" ht="26.25" customHeight="1">
      <c r="A54" s="4">
        <f t="shared" si="2"/>
        <v>47</v>
      </c>
      <c r="B54" s="22" t="s">
        <v>48</v>
      </c>
      <c r="C54" s="21" t="s">
        <v>22</v>
      </c>
      <c r="D54" s="21" t="s">
        <v>139</v>
      </c>
      <c r="E54" s="21" t="s">
        <v>140</v>
      </c>
      <c r="F54" s="45" t="s">
        <v>230</v>
      </c>
      <c r="G54" s="42">
        <v>0.45416666666666666</v>
      </c>
      <c r="H54" s="42">
        <v>0.4986111111111111</v>
      </c>
      <c r="I54" s="43">
        <f t="shared" si="1"/>
        <v>0.04444444444444445</v>
      </c>
      <c r="J54" s="2"/>
      <c r="K54" s="2"/>
      <c r="L54" s="2"/>
      <c r="M54" s="2">
        <v>1</v>
      </c>
      <c r="N54" s="59" t="s">
        <v>286</v>
      </c>
    </row>
    <row r="55" spans="1:14" s="1" customFormat="1" ht="27.75" customHeight="1">
      <c r="A55" s="4">
        <f t="shared" si="2"/>
        <v>48</v>
      </c>
      <c r="B55" s="22" t="s">
        <v>49</v>
      </c>
      <c r="C55" s="21" t="s">
        <v>24</v>
      </c>
      <c r="D55" s="21" t="s">
        <v>139</v>
      </c>
      <c r="E55" s="21" t="s">
        <v>140</v>
      </c>
      <c r="F55" s="45" t="s">
        <v>230</v>
      </c>
      <c r="G55" s="42">
        <v>0.4791666666666667</v>
      </c>
      <c r="H55" s="42">
        <v>0.4986111111111111</v>
      </c>
      <c r="I55" s="43">
        <f t="shared" si="1"/>
        <v>0.01944444444444443</v>
      </c>
      <c r="J55" s="2"/>
      <c r="K55" s="2"/>
      <c r="L55" s="2">
        <v>1</v>
      </c>
      <c r="M55" s="2"/>
      <c r="N55" s="47" t="s">
        <v>265</v>
      </c>
    </row>
    <row r="56" spans="1:14" s="1" customFormat="1" ht="32.25" customHeight="1">
      <c r="A56" s="4">
        <f t="shared" si="2"/>
        <v>49</v>
      </c>
      <c r="B56" s="22" t="s">
        <v>44</v>
      </c>
      <c r="C56" s="21" t="s">
        <v>20</v>
      </c>
      <c r="D56" s="21" t="s">
        <v>107</v>
      </c>
      <c r="E56" s="21" t="s">
        <v>108</v>
      </c>
      <c r="F56" s="45" t="s">
        <v>230</v>
      </c>
      <c r="G56" s="42">
        <v>0.876388888888889</v>
      </c>
      <c r="H56" s="42">
        <v>0.8868055555555556</v>
      </c>
      <c r="I56" s="43">
        <f t="shared" si="1"/>
        <v>0.01041666666666663</v>
      </c>
      <c r="J56" s="2">
        <v>1</v>
      </c>
      <c r="K56" s="2"/>
      <c r="L56" s="2"/>
      <c r="M56" s="2"/>
      <c r="N56" s="59" t="s">
        <v>287</v>
      </c>
    </row>
    <row r="57" spans="1:14" s="1" customFormat="1" ht="25.5" customHeight="1">
      <c r="A57" s="4">
        <f t="shared" si="2"/>
        <v>50</v>
      </c>
      <c r="B57" s="22" t="s">
        <v>45</v>
      </c>
      <c r="C57" s="21" t="s">
        <v>25</v>
      </c>
      <c r="D57" s="21" t="s">
        <v>125</v>
      </c>
      <c r="E57" s="21" t="s">
        <v>126</v>
      </c>
      <c r="F57" s="45" t="s">
        <v>235</v>
      </c>
      <c r="G57" s="42">
        <v>0.19722222222222222</v>
      </c>
      <c r="H57" s="42">
        <v>0.21319444444444444</v>
      </c>
      <c r="I57" s="43">
        <f t="shared" si="1"/>
        <v>0.01597222222222222</v>
      </c>
      <c r="J57" s="2">
        <v>1</v>
      </c>
      <c r="K57" s="2"/>
      <c r="L57" s="2"/>
      <c r="M57" s="2"/>
      <c r="N57" s="47" t="s">
        <v>288</v>
      </c>
    </row>
    <row r="58" spans="1:14" s="1" customFormat="1" ht="24" customHeight="1">
      <c r="A58" s="4">
        <f t="shared" si="2"/>
        <v>51</v>
      </c>
      <c r="B58" s="22" t="s">
        <v>46</v>
      </c>
      <c r="C58" s="21" t="s">
        <v>30</v>
      </c>
      <c r="D58" s="21" t="s">
        <v>125</v>
      </c>
      <c r="E58" s="21" t="s">
        <v>126</v>
      </c>
      <c r="F58" s="45" t="s">
        <v>235</v>
      </c>
      <c r="G58" s="42">
        <v>0.4215277777777778</v>
      </c>
      <c r="H58" s="42">
        <v>0.4270833333333333</v>
      </c>
      <c r="I58" s="43">
        <f t="shared" si="1"/>
        <v>0.005555555555555536</v>
      </c>
      <c r="J58" s="2">
        <v>1</v>
      </c>
      <c r="K58" s="2"/>
      <c r="L58" s="2"/>
      <c r="M58" s="2"/>
      <c r="N58" s="59" t="s">
        <v>236</v>
      </c>
    </row>
    <row r="59" spans="1:14" s="1" customFormat="1" ht="46.5" customHeight="1">
      <c r="A59" s="4">
        <f t="shared" si="2"/>
        <v>52</v>
      </c>
      <c r="B59" s="22" t="s">
        <v>33</v>
      </c>
      <c r="C59" s="21" t="s">
        <v>181</v>
      </c>
      <c r="D59" s="21" t="s">
        <v>34</v>
      </c>
      <c r="E59" s="21" t="s">
        <v>39</v>
      </c>
      <c r="F59" s="45" t="s">
        <v>235</v>
      </c>
      <c r="G59" s="42">
        <v>0.6638888888888889</v>
      </c>
      <c r="H59" s="42">
        <v>0.6638888888888889</v>
      </c>
      <c r="I59" s="43">
        <f t="shared" si="1"/>
        <v>0</v>
      </c>
      <c r="J59" s="2"/>
      <c r="K59" s="2"/>
      <c r="L59" s="2"/>
      <c r="M59" s="2">
        <v>1</v>
      </c>
      <c r="N59" s="59" t="s">
        <v>238</v>
      </c>
    </row>
    <row r="60" spans="1:14" s="1" customFormat="1" ht="30.75" customHeight="1">
      <c r="A60" s="4">
        <f t="shared" si="2"/>
        <v>53</v>
      </c>
      <c r="B60" s="22" t="s">
        <v>45</v>
      </c>
      <c r="C60" s="21" t="s">
        <v>25</v>
      </c>
      <c r="D60" s="21" t="s">
        <v>125</v>
      </c>
      <c r="E60" s="21" t="s">
        <v>126</v>
      </c>
      <c r="F60" s="41" t="s">
        <v>237</v>
      </c>
      <c r="G60" s="58">
        <v>42240.99652777778</v>
      </c>
      <c r="H60" s="58">
        <v>42241.024305555555</v>
      </c>
      <c r="I60" s="43">
        <f>H60-G60</f>
        <v>0.02777777777373558</v>
      </c>
      <c r="J60" s="2"/>
      <c r="K60" s="2"/>
      <c r="L60" s="2">
        <v>1</v>
      </c>
      <c r="M60" s="2"/>
      <c r="N60" s="46" t="s">
        <v>239</v>
      </c>
    </row>
    <row r="61" spans="1:14" s="1" customFormat="1" ht="33" customHeight="1">
      <c r="A61" s="4">
        <f t="shared" si="2"/>
        <v>54</v>
      </c>
      <c r="B61" s="22" t="s">
        <v>45</v>
      </c>
      <c r="C61" s="21" t="s">
        <v>25</v>
      </c>
      <c r="D61" s="21" t="s">
        <v>125</v>
      </c>
      <c r="E61" s="21" t="s">
        <v>126</v>
      </c>
      <c r="F61" s="41" t="s">
        <v>240</v>
      </c>
      <c r="G61" s="42">
        <v>0.03125</v>
      </c>
      <c r="H61" s="42">
        <v>0.05555555555555555</v>
      </c>
      <c r="I61" s="43">
        <f>H61-G61</f>
        <v>0.024305555555555552</v>
      </c>
      <c r="J61" s="2"/>
      <c r="K61" s="2"/>
      <c r="L61" s="2">
        <v>1</v>
      </c>
      <c r="M61" s="2"/>
      <c r="N61" s="46" t="s">
        <v>241</v>
      </c>
    </row>
    <row r="62" spans="1:14" s="1" customFormat="1" ht="27.75" customHeight="1">
      <c r="A62" s="4">
        <f t="shared" si="2"/>
        <v>55</v>
      </c>
      <c r="B62" s="22" t="s">
        <v>49</v>
      </c>
      <c r="C62" s="21" t="s">
        <v>24</v>
      </c>
      <c r="D62" s="21" t="s">
        <v>139</v>
      </c>
      <c r="E62" s="21" t="s">
        <v>140</v>
      </c>
      <c r="F62" s="41" t="s">
        <v>240</v>
      </c>
      <c r="G62" s="42">
        <v>0.18472222222222223</v>
      </c>
      <c r="H62" s="42">
        <v>0.18819444444444444</v>
      </c>
      <c r="I62" s="43">
        <f>H62-G62</f>
        <v>0.00347222222222221</v>
      </c>
      <c r="J62" s="2">
        <v>1</v>
      </c>
      <c r="K62" s="2"/>
      <c r="L62" s="2"/>
      <c r="M62" s="2"/>
      <c r="N62" s="46" t="s">
        <v>242</v>
      </c>
    </row>
    <row r="63" spans="1:14" s="1" customFormat="1" ht="30.75" customHeight="1">
      <c r="A63" s="4">
        <f t="shared" si="2"/>
        <v>56</v>
      </c>
      <c r="B63" s="22" t="s">
        <v>44</v>
      </c>
      <c r="C63" s="21" t="s">
        <v>20</v>
      </c>
      <c r="D63" s="21" t="s">
        <v>107</v>
      </c>
      <c r="E63" s="21" t="s">
        <v>108</v>
      </c>
      <c r="F63" s="41" t="s">
        <v>240</v>
      </c>
      <c r="G63" s="42">
        <v>0.34375</v>
      </c>
      <c r="H63" s="42">
        <v>0.3993055555555556</v>
      </c>
      <c r="I63" s="43">
        <f>H63-G63</f>
        <v>0.05555555555555558</v>
      </c>
      <c r="J63" s="2">
        <v>1</v>
      </c>
      <c r="K63" s="2"/>
      <c r="L63" s="2"/>
      <c r="M63" s="2"/>
      <c r="N63" s="47" t="s">
        <v>245</v>
      </c>
    </row>
    <row r="64" spans="1:14" s="1" customFormat="1" ht="28.5" customHeight="1">
      <c r="A64" s="4">
        <f t="shared" si="2"/>
        <v>57</v>
      </c>
      <c r="B64" s="22" t="s">
        <v>46</v>
      </c>
      <c r="C64" s="21" t="s">
        <v>28</v>
      </c>
      <c r="D64" s="21" t="s">
        <v>60</v>
      </c>
      <c r="E64" s="21" t="s">
        <v>132</v>
      </c>
      <c r="F64" s="41" t="s">
        <v>248</v>
      </c>
      <c r="G64" s="42">
        <v>0.4201388888888889</v>
      </c>
      <c r="H64" s="42">
        <v>0.4284722222222222</v>
      </c>
      <c r="I64" s="43">
        <f>H64-G64</f>
        <v>0.008333333333333304</v>
      </c>
      <c r="J64" s="2">
        <v>1</v>
      </c>
      <c r="K64" s="2"/>
      <c r="L64" s="2"/>
      <c r="M64" s="2"/>
      <c r="N64" s="47" t="s">
        <v>246</v>
      </c>
    </row>
    <row r="65" spans="1:14" s="1" customFormat="1" ht="29.25" customHeight="1">
      <c r="A65" s="4">
        <f t="shared" si="2"/>
        <v>58</v>
      </c>
      <c r="B65" s="22" t="s">
        <v>47</v>
      </c>
      <c r="C65" s="21" t="s">
        <v>133</v>
      </c>
      <c r="D65" s="21" t="s">
        <v>60</v>
      </c>
      <c r="E65" s="21" t="s">
        <v>132</v>
      </c>
      <c r="F65" s="41" t="s">
        <v>248</v>
      </c>
      <c r="G65" s="42">
        <v>0.6749999999999999</v>
      </c>
      <c r="H65" s="42">
        <v>0.7430555555555555</v>
      </c>
      <c r="I65" s="43">
        <f>H65-G65</f>
        <v>0.06805555555555554</v>
      </c>
      <c r="J65" s="2">
        <v>1</v>
      </c>
      <c r="K65" s="2"/>
      <c r="L65" s="2"/>
      <c r="M65" s="2"/>
      <c r="N65" s="47" t="s">
        <v>243</v>
      </c>
    </row>
    <row r="66" spans="1:14" s="1" customFormat="1" ht="29.25" customHeight="1">
      <c r="A66" s="4">
        <f t="shared" si="2"/>
        <v>59</v>
      </c>
      <c r="B66" s="22" t="s">
        <v>44</v>
      </c>
      <c r="C66" s="21" t="s">
        <v>20</v>
      </c>
      <c r="D66" s="21" t="s">
        <v>107</v>
      </c>
      <c r="E66" s="21" t="s">
        <v>108</v>
      </c>
      <c r="F66" s="41" t="s">
        <v>248</v>
      </c>
      <c r="G66" s="42">
        <v>0.9131944444444445</v>
      </c>
      <c r="H66" s="42">
        <v>0.9444444444444445</v>
      </c>
      <c r="I66" s="43">
        <f>H66-G66</f>
        <v>0.03125</v>
      </c>
      <c r="J66" s="2"/>
      <c r="K66" s="2"/>
      <c r="L66" s="2">
        <v>1</v>
      </c>
      <c r="M66" s="2"/>
      <c r="N66" s="47" t="s">
        <v>289</v>
      </c>
    </row>
    <row r="67" spans="1:14" s="1" customFormat="1" ht="30.75" customHeight="1">
      <c r="A67" s="4">
        <f t="shared" si="2"/>
        <v>60</v>
      </c>
      <c r="B67" s="22" t="s">
        <v>45</v>
      </c>
      <c r="C67" s="21" t="s">
        <v>20</v>
      </c>
      <c r="D67" s="21" t="s">
        <v>107</v>
      </c>
      <c r="E67" s="21" t="s">
        <v>108</v>
      </c>
      <c r="F67" s="41" t="s">
        <v>248</v>
      </c>
      <c r="G67" s="42">
        <v>0.9527777777777778</v>
      </c>
      <c r="H67" s="42">
        <v>0.9541666666666666</v>
      </c>
      <c r="I67" s="43">
        <f>H67-G67</f>
        <v>0.001388888888888773</v>
      </c>
      <c r="J67" s="2"/>
      <c r="K67" s="2"/>
      <c r="L67" s="2">
        <v>1</v>
      </c>
      <c r="M67" s="2"/>
      <c r="N67" s="47" t="s">
        <v>244</v>
      </c>
    </row>
    <row r="68" spans="1:14" s="1" customFormat="1" ht="27.75" customHeight="1">
      <c r="A68" s="4">
        <f t="shared" si="2"/>
        <v>61</v>
      </c>
      <c r="B68" s="22" t="s">
        <v>45</v>
      </c>
      <c r="C68" s="21" t="s">
        <v>20</v>
      </c>
      <c r="D68" s="21" t="s">
        <v>107</v>
      </c>
      <c r="E68" s="21" t="s">
        <v>108</v>
      </c>
      <c r="F68" s="41" t="s">
        <v>249</v>
      </c>
      <c r="G68" s="42">
        <v>0.125</v>
      </c>
      <c r="H68" s="42">
        <v>0.21875</v>
      </c>
      <c r="I68" s="43">
        <f>H68-G68</f>
        <v>0.09375</v>
      </c>
      <c r="J68" s="2"/>
      <c r="K68" s="2"/>
      <c r="L68" s="2">
        <v>1</v>
      </c>
      <c r="M68" s="2"/>
      <c r="N68" s="59" t="s">
        <v>290</v>
      </c>
    </row>
    <row r="69" spans="1:14" s="1" customFormat="1" ht="32.25" customHeight="1">
      <c r="A69" s="4">
        <f t="shared" si="2"/>
        <v>62</v>
      </c>
      <c r="B69" s="22" t="s">
        <v>44</v>
      </c>
      <c r="C69" s="21" t="s">
        <v>27</v>
      </c>
      <c r="D69" s="21" t="s">
        <v>107</v>
      </c>
      <c r="E69" s="21" t="s">
        <v>108</v>
      </c>
      <c r="F69" s="41" t="s">
        <v>249</v>
      </c>
      <c r="G69" s="42">
        <v>0.125</v>
      </c>
      <c r="H69" s="42">
        <v>0.1763888888888889</v>
      </c>
      <c r="I69" s="43">
        <f>H69-G69</f>
        <v>0.0513888888888889</v>
      </c>
      <c r="J69" s="2"/>
      <c r="K69" s="2"/>
      <c r="L69" s="2">
        <v>1</v>
      </c>
      <c r="M69" s="2"/>
      <c r="N69" s="59" t="s">
        <v>291</v>
      </c>
    </row>
    <row r="70" spans="1:14" s="1" customFormat="1" ht="33.75" customHeight="1">
      <c r="A70" s="4">
        <f t="shared" si="2"/>
        <v>63</v>
      </c>
      <c r="B70" s="22" t="s">
        <v>44</v>
      </c>
      <c r="C70" s="21" t="s">
        <v>27</v>
      </c>
      <c r="D70" s="21" t="s">
        <v>107</v>
      </c>
      <c r="E70" s="21" t="s">
        <v>108</v>
      </c>
      <c r="F70" s="41" t="s">
        <v>249</v>
      </c>
      <c r="G70" s="42">
        <v>0.1798611111111111</v>
      </c>
      <c r="H70" s="42">
        <v>0.19027777777777777</v>
      </c>
      <c r="I70" s="43">
        <f>H70-G70</f>
        <v>0.010416666666666657</v>
      </c>
      <c r="J70" s="2"/>
      <c r="K70" s="2"/>
      <c r="L70" s="2">
        <v>1</v>
      </c>
      <c r="M70" s="2"/>
      <c r="N70" s="47" t="s">
        <v>247</v>
      </c>
    </row>
    <row r="71" spans="1:14" s="1" customFormat="1" ht="29.25" customHeight="1">
      <c r="A71" s="4">
        <f t="shared" si="2"/>
        <v>64</v>
      </c>
      <c r="B71" s="22" t="s">
        <v>46</v>
      </c>
      <c r="C71" s="21" t="s">
        <v>28</v>
      </c>
      <c r="D71" s="21" t="s">
        <v>60</v>
      </c>
      <c r="E71" s="21" t="s">
        <v>132</v>
      </c>
      <c r="F71" s="41" t="s">
        <v>249</v>
      </c>
      <c r="G71" s="42">
        <v>0.49722222222222223</v>
      </c>
      <c r="H71" s="42">
        <v>0.50625</v>
      </c>
      <c r="I71" s="43">
        <f>H71-G71</f>
        <v>0.009027777777777746</v>
      </c>
      <c r="J71" s="2">
        <v>1</v>
      </c>
      <c r="K71" s="2"/>
      <c r="L71" s="2"/>
      <c r="M71" s="2"/>
      <c r="N71" s="46" t="s">
        <v>250</v>
      </c>
    </row>
    <row r="72" spans="1:14" s="1" customFormat="1" ht="30" customHeight="1">
      <c r="A72" s="4">
        <f t="shared" si="2"/>
        <v>65</v>
      </c>
      <c r="B72" s="22" t="s">
        <v>46</v>
      </c>
      <c r="C72" s="21" t="s">
        <v>28</v>
      </c>
      <c r="D72" s="21" t="s">
        <v>60</v>
      </c>
      <c r="E72" s="21" t="s">
        <v>132</v>
      </c>
      <c r="F72" s="41" t="s">
        <v>249</v>
      </c>
      <c r="G72" s="42">
        <v>0.6458333333333334</v>
      </c>
      <c r="H72" s="42">
        <v>0.6513888888888889</v>
      </c>
      <c r="I72" s="43">
        <f aca="true" t="shared" si="3" ref="I72:I82">H72-G72</f>
        <v>0.005555555555555536</v>
      </c>
      <c r="J72" s="2">
        <v>1</v>
      </c>
      <c r="K72" s="2"/>
      <c r="L72" s="2"/>
      <c r="M72" s="2"/>
      <c r="N72" s="46" t="s">
        <v>251</v>
      </c>
    </row>
    <row r="73" spans="1:14" s="1" customFormat="1" ht="19.5" customHeight="1">
      <c r="A73" s="4">
        <f t="shared" si="2"/>
        <v>66</v>
      </c>
      <c r="B73" s="22" t="s">
        <v>49</v>
      </c>
      <c r="C73" s="21" t="s">
        <v>40</v>
      </c>
      <c r="D73" s="21" t="s">
        <v>39</v>
      </c>
      <c r="E73" s="21" t="s">
        <v>39</v>
      </c>
      <c r="F73" s="41" t="s">
        <v>249</v>
      </c>
      <c r="G73" s="42">
        <v>0.8055555555555555</v>
      </c>
      <c r="H73" s="42">
        <v>0.8104166666666667</v>
      </c>
      <c r="I73" s="43">
        <f t="shared" si="3"/>
        <v>0.004861111111111205</v>
      </c>
      <c r="J73" s="2"/>
      <c r="K73" s="2"/>
      <c r="L73" s="2">
        <v>1</v>
      </c>
      <c r="M73" s="2"/>
      <c r="N73" s="56" t="s">
        <v>234</v>
      </c>
    </row>
    <row r="74" spans="1:14" s="1" customFormat="1" ht="21" customHeight="1">
      <c r="A74" s="4">
        <f t="shared" si="2"/>
        <v>67</v>
      </c>
      <c r="B74" s="22" t="s">
        <v>49</v>
      </c>
      <c r="C74" s="21" t="s">
        <v>24</v>
      </c>
      <c r="D74" s="21" t="s">
        <v>139</v>
      </c>
      <c r="E74" s="21" t="s">
        <v>140</v>
      </c>
      <c r="F74" s="41" t="s">
        <v>249</v>
      </c>
      <c r="G74" s="42">
        <v>0.8055555555555555</v>
      </c>
      <c r="H74" s="42">
        <v>0.8125</v>
      </c>
      <c r="I74" s="43">
        <f t="shared" si="3"/>
        <v>0.006944444444444531</v>
      </c>
      <c r="J74" s="2"/>
      <c r="K74" s="2"/>
      <c r="L74" s="2"/>
      <c r="M74" s="2">
        <v>1</v>
      </c>
      <c r="N74" s="59" t="s">
        <v>252</v>
      </c>
    </row>
    <row r="75" spans="1:14" s="1" customFormat="1" ht="31.5" customHeight="1">
      <c r="A75" s="4">
        <f t="shared" si="2"/>
        <v>68</v>
      </c>
      <c r="B75" s="22" t="s">
        <v>49</v>
      </c>
      <c r="C75" s="21" t="s">
        <v>31</v>
      </c>
      <c r="D75" s="21" t="s">
        <v>139</v>
      </c>
      <c r="E75" s="21" t="s">
        <v>140</v>
      </c>
      <c r="F75" s="41" t="s">
        <v>249</v>
      </c>
      <c r="G75" s="42">
        <v>0.8055555555555555</v>
      </c>
      <c r="H75" s="42">
        <v>0.813888888888889</v>
      </c>
      <c r="I75" s="43">
        <f t="shared" si="3"/>
        <v>0.008333333333333526</v>
      </c>
      <c r="J75" s="2"/>
      <c r="K75" s="2"/>
      <c r="L75" s="2"/>
      <c r="M75" s="2">
        <v>1</v>
      </c>
      <c r="N75" s="59" t="s">
        <v>252</v>
      </c>
    </row>
    <row r="76" spans="1:14" s="1" customFormat="1" ht="33" customHeight="1">
      <c r="A76" s="4">
        <f t="shared" si="2"/>
        <v>69</v>
      </c>
      <c r="B76" s="22" t="s">
        <v>49</v>
      </c>
      <c r="C76" s="21" t="s">
        <v>24</v>
      </c>
      <c r="D76" s="21" t="s">
        <v>139</v>
      </c>
      <c r="E76" s="21" t="s">
        <v>140</v>
      </c>
      <c r="F76" s="41" t="s">
        <v>249</v>
      </c>
      <c r="G76" s="42">
        <v>0.8125</v>
      </c>
      <c r="H76" s="42">
        <v>0.8694444444444445</v>
      </c>
      <c r="I76" s="43">
        <f t="shared" si="3"/>
        <v>0.056944444444444464</v>
      </c>
      <c r="J76" s="2">
        <v>1</v>
      </c>
      <c r="K76" s="2"/>
      <c r="L76" s="2"/>
      <c r="M76" s="2"/>
      <c r="N76" s="47" t="s">
        <v>254</v>
      </c>
    </row>
    <row r="77" spans="1:14" s="1" customFormat="1" ht="29.25" customHeight="1">
      <c r="A77" s="4">
        <f aca="true" t="shared" si="4" ref="A77:A82">A76+1</f>
        <v>70</v>
      </c>
      <c r="B77" s="22" t="s">
        <v>49</v>
      </c>
      <c r="C77" s="21" t="s">
        <v>40</v>
      </c>
      <c r="D77" s="21" t="s">
        <v>39</v>
      </c>
      <c r="E77" s="21" t="s">
        <v>39</v>
      </c>
      <c r="F77" s="41" t="s">
        <v>249</v>
      </c>
      <c r="G77" s="42">
        <v>0.813888888888889</v>
      </c>
      <c r="H77" s="42">
        <v>0.8173611111111111</v>
      </c>
      <c r="I77" s="43">
        <f t="shared" si="3"/>
        <v>0.003472222222222099</v>
      </c>
      <c r="J77" s="2"/>
      <c r="K77" s="2"/>
      <c r="L77" s="2">
        <v>1</v>
      </c>
      <c r="M77" s="2"/>
      <c r="N77" s="56" t="s">
        <v>234</v>
      </c>
    </row>
    <row r="78" spans="1:14" s="1" customFormat="1" ht="31.5" customHeight="1">
      <c r="A78" s="4">
        <f t="shared" si="4"/>
        <v>71</v>
      </c>
      <c r="B78" s="22" t="s">
        <v>49</v>
      </c>
      <c r="C78" s="21" t="s">
        <v>31</v>
      </c>
      <c r="D78" s="21" t="s">
        <v>139</v>
      </c>
      <c r="E78" s="21" t="s">
        <v>140</v>
      </c>
      <c r="F78" s="41" t="s">
        <v>249</v>
      </c>
      <c r="G78" s="42">
        <v>0.813888888888889</v>
      </c>
      <c r="H78" s="42">
        <v>0.8402777777777778</v>
      </c>
      <c r="I78" s="43">
        <f t="shared" si="3"/>
        <v>0.026388888888888795</v>
      </c>
      <c r="J78" s="2"/>
      <c r="K78" s="2"/>
      <c r="L78" s="2"/>
      <c r="M78" s="2">
        <v>1</v>
      </c>
      <c r="N78" s="46" t="s">
        <v>253</v>
      </c>
    </row>
    <row r="79" spans="1:14" s="1" customFormat="1" ht="18.75" customHeight="1">
      <c r="A79" s="4">
        <f t="shared" si="4"/>
        <v>72</v>
      </c>
      <c r="B79" s="22" t="s">
        <v>45</v>
      </c>
      <c r="C79" s="21" t="s">
        <v>25</v>
      </c>
      <c r="D79" s="21" t="s">
        <v>125</v>
      </c>
      <c r="E79" s="21" t="s">
        <v>126</v>
      </c>
      <c r="F79" s="41" t="s">
        <v>255</v>
      </c>
      <c r="G79" s="42">
        <v>0.1826388888888889</v>
      </c>
      <c r="H79" s="42">
        <v>0.20625000000000002</v>
      </c>
      <c r="I79" s="43">
        <f t="shared" si="3"/>
        <v>0.02361111111111111</v>
      </c>
      <c r="J79" s="2"/>
      <c r="K79" s="2"/>
      <c r="L79" s="2">
        <v>1</v>
      </c>
      <c r="M79" s="2"/>
      <c r="N79" s="47" t="s">
        <v>256</v>
      </c>
    </row>
    <row r="80" spans="1:14" s="1" customFormat="1" ht="19.5" customHeight="1">
      <c r="A80" s="4">
        <f t="shared" si="4"/>
        <v>73</v>
      </c>
      <c r="B80" s="22" t="s">
        <v>46</v>
      </c>
      <c r="C80" s="21" t="s">
        <v>25</v>
      </c>
      <c r="D80" s="21" t="s">
        <v>125</v>
      </c>
      <c r="E80" s="21" t="s">
        <v>126</v>
      </c>
      <c r="F80" s="41" t="s">
        <v>255</v>
      </c>
      <c r="G80" s="42">
        <v>0.7395833333333334</v>
      </c>
      <c r="H80" s="42">
        <v>0.7777777777777778</v>
      </c>
      <c r="I80" s="43">
        <f t="shared" si="3"/>
        <v>0.03819444444444442</v>
      </c>
      <c r="J80" s="2"/>
      <c r="K80" s="2"/>
      <c r="L80" s="2">
        <v>1</v>
      </c>
      <c r="M80" s="2"/>
      <c r="N80" s="46" t="s">
        <v>257</v>
      </c>
    </row>
    <row r="81" spans="1:14" s="1" customFormat="1" ht="19.5" customHeight="1">
      <c r="A81" s="4">
        <f t="shared" si="4"/>
        <v>74</v>
      </c>
      <c r="B81" s="22" t="s">
        <v>49</v>
      </c>
      <c r="C81" s="21" t="s">
        <v>31</v>
      </c>
      <c r="D81" s="21" t="s">
        <v>139</v>
      </c>
      <c r="E81" s="21" t="s">
        <v>140</v>
      </c>
      <c r="F81" s="41" t="s">
        <v>258</v>
      </c>
      <c r="G81" s="42">
        <v>0.4861111111111111</v>
      </c>
      <c r="H81" s="42">
        <v>0.5833333333333334</v>
      </c>
      <c r="I81" s="43">
        <f t="shared" si="3"/>
        <v>0.09722222222222227</v>
      </c>
      <c r="J81" s="2"/>
      <c r="K81" s="2">
        <v>1</v>
      </c>
      <c r="L81" s="2"/>
      <c r="M81" s="2"/>
      <c r="N81" s="46" t="s">
        <v>259</v>
      </c>
    </row>
    <row r="82" spans="1:14" s="1" customFormat="1" ht="19.5" customHeight="1">
      <c r="A82" s="4">
        <f t="shared" si="4"/>
        <v>75</v>
      </c>
      <c r="B82" s="22" t="s">
        <v>44</v>
      </c>
      <c r="C82" s="21" t="s">
        <v>20</v>
      </c>
      <c r="D82" s="21" t="s">
        <v>107</v>
      </c>
      <c r="E82" s="21" t="s">
        <v>108</v>
      </c>
      <c r="F82" s="41" t="s">
        <v>260</v>
      </c>
      <c r="G82" s="42">
        <v>0.4548611111111111</v>
      </c>
      <c r="H82" s="42">
        <v>0.46875</v>
      </c>
      <c r="I82" s="43">
        <f t="shared" si="3"/>
        <v>0.013888888888888895</v>
      </c>
      <c r="J82" s="2"/>
      <c r="K82" s="2">
        <v>1</v>
      </c>
      <c r="L82" s="2"/>
      <c r="M82" s="2"/>
      <c r="N82" s="47" t="s">
        <v>245</v>
      </c>
    </row>
    <row r="83" spans="1:14" ht="15.75">
      <c r="A83" s="36" t="s">
        <v>16</v>
      </c>
      <c r="B83" s="37"/>
      <c r="C83" s="5"/>
      <c r="D83" s="5"/>
      <c r="E83" s="5"/>
      <c r="F83" s="5"/>
      <c r="G83" s="6"/>
      <c r="H83" s="6"/>
      <c r="I83" s="7">
        <f>SUM(I8:I82)</f>
        <v>-42230.60347222225</v>
      </c>
      <c r="J83" s="8">
        <f>SUM(J8:J82)</f>
        <v>24</v>
      </c>
      <c r="K83" s="8">
        <f>SUM(K8:K82)</f>
        <v>8</v>
      </c>
      <c r="L83" s="8">
        <f>SUM(L8:L82)</f>
        <v>29</v>
      </c>
      <c r="M83" s="8">
        <f>SUM(M8:M82)</f>
        <v>14</v>
      </c>
      <c r="N83" s="5"/>
    </row>
    <row r="84" spans="1:14" ht="15.75">
      <c r="A84" s="36" t="s">
        <v>17</v>
      </c>
      <c r="B84" s="37"/>
      <c r="C84" s="5"/>
      <c r="D84" s="5"/>
      <c r="E84" s="5"/>
      <c r="F84" s="5"/>
      <c r="G84" s="6"/>
      <c r="H84" s="6"/>
      <c r="I84" s="7"/>
      <c r="J84" s="9">
        <f>J83/(M83+L83+K83+J83)</f>
        <v>0.32</v>
      </c>
      <c r="K84" s="9">
        <f>K83/(M83+L83+K83+J83)</f>
        <v>0.10666666666666667</v>
      </c>
      <c r="L84" s="9">
        <f>L83/(M83+L83+K83+J83)</f>
        <v>0.38666666666666666</v>
      </c>
      <c r="M84" s="9">
        <f>M83/(M83+L83+K83+J83)</f>
        <v>0.18666666666666668</v>
      </c>
      <c r="N84" s="5"/>
    </row>
    <row r="85" spans="1:14" ht="15" customHeight="1">
      <c r="A85" s="29" t="s">
        <v>9</v>
      </c>
      <c r="B85" s="25"/>
      <c r="C85" s="25"/>
      <c r="D85" s="25"/>
      <c r="E85" s="25"/>
      <c r="F85" s="25"/>
      <c r="G85" s="26"/>
      <c r="H85" s="26"/>
      <c r="I85" s="27"/>
      <c r="J85" s="28"/>
      <c r="K85" s="28"/>
      <c r="L85" s="28"/>
      <c r="M85" s="28"/>
      <c r="N85" s="25"/>
    </row>
    <row r="86" spans="1:14" ht="15" customHeight="1">
      <c r="A86" s="29" t="s">
        <v>10</v>
      </c>
      <c r="B86" s="30"/>
      <c r="C86" s="25"/>
      <c r="D86" s="25"/>
      <c r="E86" s="25"/>
      <c r="F86" s="25"/>
      <c r="G86" s="26"/>
      <c r="H86" s="26"/>
      <c r="I86" s="27"/>
      <c r="J86" s="27"/>
      <c r="K86" s="31"/>
      <c r="L86" s="32"/>
      <c r="M86" s="32"/>
      <c r="N86" s="32"/>
    </row>
    <row r="87" spans="1:14" ht="15">
      <c r="A87" s="33" t="s">
        <v>8</v>
      </c>
      <c r="B87" s="39"/>
      <c r="C87" s="25"/>
      <c r="D87" s="25"/>
      <c r="E87" s="25"/>
      <c r="F87" s="25"/>
      <c r="G87" s="26"/>
      <c r="H87" s="26"/>
      <c r="I87" s="27"/>
      <c r="J87" s="27"/>
      <c r="K87" s="31"/>
      <c r="L87" s="32"/>
      <c r="M87" s="32"/>
      <c r="N87" s="32"/>
    </row>
    <row r="88" spans="2:14" ht="15">
      <c r="B88" s="29"/>
      <c r="C88" s="33"/>
      <c r="D88" s="33"/>
      <c r="E88" s="33"/>
      <c r="F88" s="29"/>
      <c r="G88" s="35"/>
      <c r="H88" s="35"/>
      <c r="I88" s="35"/>
      <c r="J88" s="34"/>
      <c r="K88" s="34"/>
      <c r="L88" s="34"/>
      <c r="M88" s="34"/>
      <c r="N88" s="29"/>
    </row>
    <row r="89" spans="2:14" ht="15">
      <c r="B89" s="29"/>
      <c r="C89" s="29"/>
      <c r="D89" s="29"/>
      <c r="E89" s="29"/>
      <c r="F89" s="29"/>
      <c r="G89" s="25"/>
      <c r="H89" s="25"/>
      <c r="I89" s="25"/>
      <c r="J89" s="28"/>
      <c r="K89" s="28"/>
      <c r="L89" s="28"/>
      <c r="M89" s="28"/>
      <c r="N89" s="35"/>
    </row>
  </sheetData>
  <sheetProtection/>
  <autoFilter ref="A7:N87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2"/>
  <sheetViews>
    <sheetView zoomScalePageLayoutView="0" workbookViewId="0" topLeftCell="A58">
      <selection activeCell="A75" sqref="A75:D75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159</v>
      </c>
      <c r="H3" s="21" t="s">
        <v>39</v>
      </c>
      <c r="I3" s="21" t="s">
        <v>39</v>
      </c>
      <c r="J3" s="49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144</v>
      </c>
      <c r="C5" s="21" t="s">
        <v>39</v>
      </c>
      <c r="D5" s="21" t="s">
        <v>39</v>
      </c>
      <c r="F5" s="19" t="s">
        <v>45</v>
      </c>
      <c r="G5" s="13" t="s">
        <v>158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145</v>
      </c>
      <c r="C6" s="21" t="s">
        <v>39</v>
      </c>
      <c r="D6" s="21" t="s">
        <v>39</v>
      </c>
      <c r="F6" s="19" t="s">
        <v>46</v>
      </c>
      <c r="G6" s="13" t="s">
        <v>158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146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147</v>
      </c>
      <c r="C8" s="21" t="s">
        <v>39</v>
      </c>
      <c r="D8" s="21" t="s">
        <v>39</v>
      </c>
      <c r="F8" s="19" t="s">
        <v>58</v>
      </c>
      <c r="G8" s="21" t="s">
        <v>159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159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180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159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172</v>
      </c>
      <c r="H13" s="21" t="s">
        <v>125</v>
      </c>
      <c r="I13" s="21" t="s">
        <v>126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174</v>
      </c>
      <c r="H14" s="21" t="s">
        <v>125</v>
      </c>
      <c r="I14" s="21" t="s">
        <v>126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169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177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48" t="s">
        <v>159</v>
      </c>
      <c r="H17" s="48" t="s">
        <v>39</v>
      </c>
      <c r="I17" s="48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191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4" t="s">
        <v>33</v>
      </c>
      <c r="G19" s="55" t="s">
        <v>181</v>
      </c>
      <c r="I19" s="55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176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185</v>
      </c>
      <c r="H21" s="21" t="s">
        <v>94</v>
      </c>
      <c r="I21" s="21" t="s">
        <v>104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158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191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192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193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171</v>
      </c>
      <c r="H26" s="21" t="s">
        <v>139</v>
      </c>
      <c r="I26" s="21" t="s">
        <v>140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158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180</v>
      </c>
      <c r="H28" s="21" t="s">
        <v>39</v>
      </c>
      <c r="I28" s="48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194</v>
      </c>
      <c r="G29" s="17" t="s">
        <v>195</v>
      </c>
      <c r="H29" s="21" t="s">
        <v>39</v>
      </c>
      <c r="I29" s="21" t="s">
        <v>39</v>
      </c>
      <c r="J29" s="49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159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160</v>
      </c>
      <c r="H31" s="21" t="s">
        <v>39</v>
      </c>
      <c r="I31" s="48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101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157</v>
      </c>
      <c r="H33" s="21" t="s">
        <v>139</v>
      </c>
      <c r="I33" s="21" t="s">
        <v>140</v>
      </c>
    </row>
    <row r="34" spans="1:7" ht="15">
      <c r="A34" s="22" t="s">
        <v>33</v>
      </c>
      <c r="B34" s="21" t="s">
        <v>68</v>
      </c>
      <c r="C34" s="21" t="s">
        <v>39</v>
      </c>
      <c r="D34" s="21" t="s">
        <v>39</v>
      </c>
      <c r="G34" s="21" t="s">
        <v>209</v>
      </c>
    </row>
    <row r="35" spans="1:9" ht="15">
      <c r="A35" s="22" t="s">
        <v>50</v>
      </c>
      <c r="B35" s="21" t="s">
        <v>143</v>
      </c>
      <c r="C35" s="21" t="s">
        <v>39</v>
      </c>
      <c r="D35" s="21" t="s">
        <v>39</v>
      </c>
      <c r="F35" s="22" t="s">
        <v>50</v>
      </c>
      <c r="G35" s="21" t="s">
        <v>154</v>
      </c>
      <c r="H35" s="21" t="s">
        <v>151</v>
      </c>
      <c r="I35" s="21" t="s">
        <v>152</v>
      </c>
    </row>
    <row r="36" spans="1:9" ht="15">
      <c r="A36" s="22" t="s">
        <v>58</v>
      </c>
      <c r="B36" s="21" t="s">
        <v>113</v>
      </c>
      <c r="C36" s="21" t="s">
        <v>39</v>
      </c>
      <c r="D36" s="21" t="s">
        <v>39</v>
      </c>
      <c r="F36" s="22" t="s">
        <v>50</v>
      </c>
      <c r="G36" s="21" t="s">
        <v>212</v>
      </c>
      <c r="H36" s="21" t="s">
        <v>39</v>
      </c>
      <c r="I36" s="21" t="s">
        <v>39</v>
      </c>
    </row>
    <row r="37" spans="1:4" ht="15">
      <c r="A37" s="22" t="s">
        <v>46</v>
      </c>
      <c r="B37" s="21" t="s">
        <v>113</v>
      </c>
      <c r="C37" s="21" t="s">
        <v>39</v>
      </c>
      <c r="D37" s="21" t="s">
        <v>39</v>
      </c>
    </row>
    <row r="38" spans="1:4" ht="15">
      <c r="A38" s="22" t="s">
        <v>48</v>
      </c>
      <c r="B38" s="21" t="s">
        <v>113</v>
      </c>
      <c r="C38" s="21" t="s">
        <v>39</v>
      </c>
      <c r="D38" s="21" t="s">
        <v>39</v>
      </c>
    </row>
    <row r="39" spans="1:4" ht="15">
      <c r="A39" s="22" t="s">
        <v>49</v>
      </c>
      <c r="B39" s="21" t="s">
        <v>113</v>
      </c>
      <c r="C39" s="21" t="s">
        <v>39</v>
      </c>
      <c r="D39" s="21" t="s">
        <v>39</v>
      </c>
    </row>
    <row r="40" spans="1:4" ht="15">
      <c r="A40" s="22" t="s">
        <v>50</v>
      </c>
      <c r="B40" s="24" t="s">
        <v>113</v>
      </c>
      <c r="C40" s="21" t="s">
        <v>39</v>
      </c>
      <c r="D40" s="21" t="s">
        <v>39</v>
      </c>
    </row>
    <row r="41" spans="1:4" ht="15">
      <c r="A41" s="22" t="s">
        <v>45</v>
      </c>
      <c r="B41" s="21" t="s">
        <v>121</v>
      </c>
      <c r="C41" s="21" t="s">
        <v>39</v>
      </c>
      <c r="D41" s="21" t="s">
        <v>39</v>
      </c>
    </row>
    <row r="42" spans="1:4" ht="15">
      <c r="A42" s="22" t="s">
        <v>58</v>
      </c>
      <c r="B42" s="21" t="s">
        <v>114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123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122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136</v>
      </c>
      <c r="C49" s="21" t="s">
        <v>198</v>
      </c>
      <c r="D49" s="21" t="s">
        <v>137</v>
      </c>
    </row>
    <row r="50" spans="1:4" ht="15">
      <c r="A50" s="22" t="s">
        <v>33</v>
      </c>
      <c r="B50" s="21" t="s">
        <v>90</v>
      </c>
      <c r="C50" s="21" t="s">
        <v>34</v>
      </c>
      <c r="D50" s="21" t="s">
        <v>91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204</v>
      </c>
      <c r="D52" s="21" t="s">
        <v>77</v>
      </c>
    </row>
    <row r="53" spans="1:4" ht="15">
      <c r="A53" s="22" t="s">
        <v>33</v>
      </c>
      <c r="B53" s="21" t="s">
        <v>78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79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80</v>
      </c>
      <c r="C55" s="21" t="s">
        <v>34</v>
      </c>
      <c r="D55" s="21" t="s">
        <v>81</v>
      </c>
    </row>
    <row r="56" spans="1:4" ht="15">
      <c r="A56" s="22" t="s">
        <v>33</v>
      </c>
      <c r="B56" s="21" t="s">
        <v>82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92</v>
      </c>
      <c r="C57" s="21" t="s">
        <v>34</v>
      </c>
      <c r="D57" s="21" t="s">
        <v>91</v>
      </c>
    </row>
    <row r="58" spans="1:4" ht="15">
      <c r="A58" s="22" t="s">
        <v>33</v>
      </c>
      <c r="B58" s="21" t="s">
        <v>83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84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87</v>
      </c>
      <c r="C60" s="21" t="s">
        <v>34</v>
      </c>
      <c r="D60" s="21" t="s">
        <v>88</v>
      </c>
    </row>
    <row r="61" spans="1:4" ht="15">
      <c r="A61" s="22" t="s">
        <v>33</v>
      </c>
      <c r="B61" s="21" t="s">
        <v>89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139</v>
      </c>
      <c r="D62" s="21" t="s">
        <v>140</v>
      </c>
    </row>
    <row r="63" spans="1:4" ht="15">
      <c r="A63" s="22" t="s">
        <v>49</v>
      </c>
      <c r="B63" s="21" t="s">
        <v>23</v>
      </c>
      <c r="C63" s="21" t="s">
        <v>139</v>
      </c>
      <c r="D63" s="21" t="s">
        <v>140</v>
      </c>
    </row>
    <row r="64" spans="1:4" ht="15">
      <c r="A64" s="22" t="s">
        <v>50</v>
      </c>
      <c r="B64" s="21" t="s">
        <v>23</v>
      </c>
      <c r="C64" s="21" t="s">
        <v>151</v>
      </c>
      <c r="D64" s="21" t="s">
        <v>152</v>
      </c>
    </row>
    <row r="65" spans="1:4" ht="15">
      <c r="A65" s="22" t="s">
        <v>48</v>
      </c>
      <c r="B65" s="21" t="s">
        <v>141</v>
      </c>
      <c r="C65" s="21" t="s">
        <v>139</v>
      </c>
      <c r="D65" s="21" t="s">
        <v>140</v>
      </c>
    </row>
    <row r="66" spans="1:4" ht="15">
      <c r="A66" s="22" t="s">
        <v>50</v>
      </c>
      <c r="B66" s="21" t="s">
        <v>153</v>
      </c>
      <c r="C66" s="21" t="s">
        <v>151</v>
      </c>
      <c r="D66" s="21" t="s">
        <v>152</v>
      </c>
    </row>
    <row r="67" spans="1:4" ht="15">
      <c r="A67" s="22" t="s">
        <v>48</v>
      </c>
      <c r="B67" s="21" t="s">
        <v>142</v>
      </c>
      <c r="C67" s="21" t="s">
        <v>139</v>
      </c>
      <c r="D67" s="21" t="s">
        <v>140</v>
      </c>
    </row>
    <row r="68" spans="1:4" ht="15">
      <c r="A68" s="22" t="s">
        <v>50</v>
      </c>
      <c r="B68" s="21" t="s">
        <v>142</v>
      </c>
      <c r="C68" s="21" t="s">
        <v>151</v>
      </c>
      <c r="D68" s="21" t="s">
        <v>152</v>
      </c>
    </row>
    <row r="69" spans="1:4" ht="15">
      <c r="A69" s="22" t="s">
        <v>49</v>
      </c>
      <c r="B69" s="21" t="s">
        <v>24</v>
      </c>
      <c r="C69" s="21" t="s">
        <v>139</v>
      </c>
      <c r="D69" s="21" t="s">
        <v>140</v>
      </c>
    </row>
    <row r="70" spans="1:4" ht="15">
      <c r="A70" s="22" t="s">
        <v>50</v>
      </c>
      <c r="B70" s="21" t="s">
        <v>24</v>
      </c>
      <c r="C70" s="21" t="s">
        <v>139</v>
      </c>
      <c r="D70" s="21" t="s">
        <v>140</v>
      </c>
    </row>
    <row r="71" spans="1:4" ht="15">
      <c r="A71" s="22" t="s">
        <v>48</v>
      </c>
      <c r="B71" s="21" t="s">
        <v>26</v>
      </c>
      <c r="C71" s="21" t="s">
        <v>139</v>
      </c>
      <c r="D71" s="21" t="s">
        <v>140</v>
      </c>
    </row>
    <row r="72" spans="1:4" ht="15">
      <c r="A72" s="22" t="s">
        <v>50</v>
      </c>
      <c r="B72" s="21" t="s">
        <v>26</v>
      </c>
      <c r="C72" s="21" t="s">
        <v>151</v>
      </c>
      <c r="D72" s="21" t="s">
        <v>152</v>
      </c>
    </row>
    <row r="73" spans="1:4" ht="15">
      <c r="A73" s="22" t="s">
        <v>44</v>
      </c>
      <c r="B73" s="21" t="s">
        <v>106</v>
      </c>
      <c r="C73" s="21" t="s">
        <v>107</v>
      </c>
      <c r="D73" s="21" t="s">
        <v>108</v>
      </c>
    </row>
    <row r="74" spans="1:4" ht="15">
      <c r="A74" s="22" t="s">
        <v>44</v>
      </c>
      <c r="B74" s="21" t="s">
        <v>109</v>
      </c>
      <c r="C74" s="21" t="s">
        <v>107</v>
      </c>
      <c r="D74" s="21" t="s">
        <v>108</v>
      </c>
    </row>
    <row r="75" spans="1:4" ht="15">
      <c r="A75" s="22" t="s">
        <v>44</v>
      </c>
      <c r="B75" s="21" t="s">
        <v>20</v>
      </c>
      <c r="C75" s="21" t="s">
        <v>107</v>
      </c>
      <c r="D75" s="21" t="s">
        <v>108</v>
      </c>
    </row>
    <row r="76" spans="1:4" ht="15">
      <c r="A76" s="22" t="s">
        <v>44</v>
      </c>
      <c r="B76" s="21" t="s">
        <v>27</v>
      </c>
      <c r="C76" s="21" t="s">
        <v>107</v>
      </c>
      <c r="D76" s="21" t="s">
        <v>108</v>
      </c>
    </row>
    <row r="77" spans="1:4" ht="15">
      <c r="A77" s="22" t="s">
        <v>44</v>
      </c>
      <c r="B77" s="21" t="s">
        <v>110</v>
      </c>
      <c r="C77" s="21" t="s">
        <v>199</v>
      </c>
      <c r="D77" s="21" t="s">
        <v>200</v>
      </c>
    </row>
    <row r="78" spans="1:4" ht="15">
      <c r="A78" s="21" t="s">
        <v>211</v>
      </c>
      <c r="B78" s="21" t="s">
        <v>211</v>
      </c>
      <c r="C78" s="21" t="s">
        <v>211</v>
      </c>
      <c r="D78" s="21" t="s">
        <v>211</v>
      </c>
    </row>
    <row r="79" spans="1:4" ht="15">
      <c r="A79" s="22" t="s">
        <v>50</v>
      </c>
      <c r="B79" s="21" t="s">
        <v>155</v>
      </c>
      <c r="C79" s="21" t="s">
        <v>139</v>
      </c>
      <c r="D79" s="21" t="s">
        <v>140</v>
      </c>
    </row>
    <row r="80" spans="1:4" ht="15">
      <c r="A80" s="22" t="s">
        <v>50</v>
      </c>
      <c r="B80" s="21" t="s">
        <v>149</v>
      </c>
      <c r="C80" s="21" t="s">
        <v>139</v>
      </c>
      <c r="D80" s="21" t="s">
        <v>140</v>
      </c>
    </row>
    <row r="81" spans="1:4" ht="15">
      <c r="A81" s="22" t="s">
        <v>45</v>
      </c>
      <c r="B81" s="21" t="s">
        <v>124</v>
      </c>
      <c r="C81" s="21" t="s">
        <v>125</v>
      </c>
      <c r="D81" s="21" t="s">
        <v>156</v>
      </c>
    </row>
    <row r="82" spans="1:4" ht="15">
      <c r="A82" s="22" t="s">
        <v>45</v>
      </c>
      <c r="B82" s="21" t="s">
        <v>127</v>
      </c>
      <c r="C82" s="21" t="s">
        <v>125</v>
      </c>
      <c r="D82" s="21" t="s">
        <v>126</v>
      </c>
    </row>
    <row r="83" spans="1:4" ht="15">
      <c r="A83" s="22" t="s">
        <v>45</v>
      </c>
      <c r="B83" s="21" t="s">
        <v>128</v>
      </c>
      <c r="C83" s="21" t="s">
        <v>125</v>
      </c>
      <c r="D83" s="21" t="s">
        <v>126</v>
      </c>
    </row>
    <row r="84" spans="1:4" ht="15">
      <c r="A84" s="22" t="s">
        <v>45</v>
      </c>
      <c r="B84" s="21" t="s">
        <v>25</v>
      </c>
      <c r="C84" s="21" t="s">
        <v>125</v>
      </c>
      <c r="D84" s="21" t="s">
        <v>126</v>
      </c>
    </row>
    <row r="85" spans="1:4" ht="15">
      <c r="A85" s="22" t="s">
        <v>45</v>
      </c>
      <c r="B85" s="21" t="s">
        <v>19</v>
      </c>
      <c r="C85" s="21" t="s">
        <v>125</v>
      </c>
      <c r="D85" s="21" t="s">
        <v>156</v>
      </c>
    </row>
    <row r="86" spans="1:4" ht="15">
      <c r="A86" s="22" t="s">
        <v>45</v>
      </c>
      <c r="B86" s="21" t="s">
        <v>129</v>
      </c>
      <c r="C86" s="21" t="s">
        <v>125</v>
      </c>
      <c r="D86" s="21" t="s">
        <v>156</v>
      </c>
    </row>
    <row r="87" spans="1:4" ht="15">
      <c r="A87" s="22" t="s">
        <v>45</v>
      </c>
      <c r="B87" s="21" t="s">
        <v>130</v>
      </c>
      <c r="C87" s="21" t="s">
        <v>125</v>
      </c>
      <c r="D87" s="21" t="s">
        <v>126</v>
      </c>
    </row>
    <row r="88" spans="1:4" ht="15">
      <c r="A88" s="22" t="s">
        <v>45</v>
      </c>
      <c r="B88" s="21" t="s">
        <v>131</v>
      </c>
      <c r="C88" s="21" t="s">
        <v>125</v>
      </c>
      <c r="D88" s="21" t="s">
        <v>126</v>
      </c>
    </row>
    <row r="89" spans="1:4" ht="15">
      <c r="A89" s="22" t="s">
        <v>45</v>
      </c>
      <c r="B89" s="21" t="s">
        <v>197</v>
      </c>
      <c r="C89" s="21" t="s">
        <v>125</v>
      </c>
      <c r="D89" s="21" t="s">
        <v>156</v>
      </c>
    </row>
    <row r="90" spans="1:4" ht="15">
      <c r="A90" s="22" t="s">
        <v>50</v>
      </c>
      <c r="B90" s="21" t="s">
        <v>150</v>
      </c>
      <c r="C90" s="21" t="s">
        <v>151</v>
      </c>
      <c r="D90" s="21" t="s">
        <v>152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132</v>
      </c>
    </row>
    <row r="92" spans="1:4" ht="15">
      <c r="A92" s="22" t="s">
        <v>46</v>
      </c>
      <c r="B92" s="21" t="s">
        <v>133</v>
      </c>
      <c r="C92" s="21" t="s">
        <v>125</v>
      </c>
      <c r="D92" s="21" t="s">
        <v>126</v>
      </c>
    </row>
    <row r="93" spans="1:4" ht="15">
      <c r="A93" s="22" t="s">
        <v>46</v>
      </c>
      <c r="B93" s="21" t="s">
        <v>30</v>
      </c>
      <c r="C93" s="21" t="s">
        <v>125</v>
      </c>
      <c r="D93" s="21" t="s">
        <v>126</v>
      </c>
    </row>
    <row r="94" spans="1:4" ht="15">
      <c r="A94" s="22" t="s">
        <v>46</v>
      </c>
      <c r="B94" s="21" t="s">
        <v>29</v>
      </c>
      <c r="C94" s="21" t="s">
        <v>125</v>
      </c>
      <c r="D94" s="21" t="s">
        <v>126</v>
      </c>
    </row>
    <row r="95" spans="1:4" ht="15">
      <c r="A95" s="22" t="s">
        <v>46</v>
      </c>
      <c r="B95" s="21" t="s">
        <v>134</v>
      </c>
      <c r="C95" s="21" t="s">
        <v>60</v>
      </c>
      <c r="D95" s="21" t="s">
        <v>132</v>
      </c>
    </row>
    <row r="96" spans="1:4" ht="15">
      <c r="A96" s="22" t="s">
        <v>46</v>
      </c>
      <c r="B96" s="21" t="s">
        <v>135</v>
      </c>
      <c r="C96" s="21" t="s">
        <v>125</v>
      </c>
      <c r="D96" s="21" t="s">
        <v>126</v>
      </c>
    </row>
    <row r="97" spans="1:4" ht="15">
      <c r="A97" s="22" t="s">
        <v>48</v>
      </c>
      <c r="B97" s="21" t="s">
        <v>138</v>
      </c>
      <c r="C97" s="21" t="s">
        <v>139</v>
      </c>
      <c r="D97" s="21" t="s">
        <v>140</v>
      </c>
    </row>
    <row r="98" spans="1:4" ht="15">
      <c r="A98" s="22" t="s">
        <v>50</v>
      </c>
      <c r="B98" s="21" t="s">
        <v>138</v>
      </c>
      <c r="C98" s="21" t="s">
        <v>151</v>
      </c>
      <c r="D98" s="21" t="s">
        <v>152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132</v>
      </c>
    </row>
    <row r="100" spans="1:4" ht="15">
      <c r="A100" s="22" t="s">
        <v>49</v>
      </c>
      <c r="B100" s="21" t="s">
        <v>31</v>
      </c>
      <c r="C100" s="21" t="s">
        <v>139</v>
      </c>
      <c r="D100" s="21" t="s">
        <v>140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118</v>
      </c>
      <c r="C102" s="21" t="s">
        <v>94</v>
      </c>
      <c r="D102" s="21" t="s">
        <v>104</v>
      </c>
    </row>
    <row r="103" spans="1:4" ht="15">
      <c r="A103" s="22" t="s">
        <v>58</v>
      </c>
      <c r="B103" s="21" t="s">
        <v>119</v>
      </c>
      <c r="C103" s="21" t="s">
        <v>94</v>
      </c>
      <c r="D103" s="21" t="s">
        <v>104</v>
      </c>
    </row>
    <row r="104" spans="1:4" ht="15">
      <c r="A104" s="22" t="s">
        <v>58</v>
      </c>
      <c r="B104" s="21" t="s">
        <v>115</v>
      </c>
      <c r="C104" s="21" t="s">
        <v>39</v>
      </c>
      <c r="D104" s="21" t="s">
        <v>116</v>
      </c>
    </row>
    <row r="105" spans="1:4" ht="15">
      <c r="A105" s="22" t="s">
        <v>58</v>
      </c>
      <c r="B105" s="21" t="s">
        <v>120</v>
      </c>
      <c r="C105" s="21" t="s">
        <v>94</v>
      </c>
      <c r="D105" s="21" t="s">
        <v>104</v>
      </c>
    </row>
    <row r="106" spans="1:4" ht="15">
      <c r="A106" s="22" t="s">
        <v>58</v>
      </c>
      <c r="B106" s="21" t="s">
        <v>21</v>
      </c>
      <c r="C106" s="21" t="s">
        <v>94</v>
      </c>
      <c r="D106" s="21" t="s">
        <v>104</v>
      </c>
    </row>
    <row r="107" spans="1:4" ht="15">
      <c r="A107" s="22" t="s">
        <v>58</v>
      </c>
      <c r="B107" s="21" t="s">
        <v>117</v>
      </c>
      <c r="C107" s="21" t="s">
        <v>39</v>
      </c>
      <c r="D107" s="21" t="s">
        <v>116</v>
      </c>
    </row>
    <row r="108" spans="1:4" ht="15">
      <c r="A108" s="22" t="s">
        <v>48</v>
      </c>
      <c r="B108" s="21" t="s">
        <v>22</v>
      </c>
      <c r="C108" s="21" t="s">
        <v>139</v>
      </c>
      <c r="D108" s="21" t="s">
        <v>140</v>
      </c>
    </row>
    <row r="109" spans="1:4" ht="15">
      <c r="A109" s="22" t="s">
        <v>33</v>
      </c>
      <c r="B109" s="21" t="s">
        <v>85</v>
      </c>
      <c r="C109" s="21" t="s">
        <v>204</v>
      </c>
      <c r="D109" s="21" t="s">
        <v>86</v>
      </c>
    </row>
    <row r="110" spans="1:4" ht="15">
      <c r="A110" s="22" t="s">
        <v>43</v>
      </c>
      <c r="B110" s="21" t="s">
        <v>96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97</v>
      </c>
      <c r="C111" s="21" t="s">
        <v>39</v>
      </c>
      <c r="D111" s="21" t="s">
        <v>168</v>
      </c>
    </row>
    <row r="112" spans="1:4" ht="15">
      <c r="A112" s="22" t="s">
        <v>43</v>
      </c>
      <c r="B112" s="21" t="s">
        <v>98</v>
      </c>
      <c r="C112" s="21" t="s">
        <v>99</v>
      </c>
      <c r="D112" s="21" t="s">
        <v>100</v>
      </c>
    </row>
    <row r="113" spans="1:4" ht="15">
      <c r="A113" s="22" t="s">
        <v>43</v>
      </c>
      <c r="B113" s="21" t="s">
        <v>101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102</v>
      </c>
      <c r="C114" s="21" t="s">
        <v>199</v>
      </c>
      <c r="D114" s="21" t="s">
        <v>201</v>
      </c>
    </row>
    <row r="115" spans="1:4" ht="15">
      <c r="A115" s="22" t="s">
        <v>43</v>
      </c>
      <c r="B115" s="21" t="s">
        <v>103</v>
      </c>
      <c r="C115" s="21" t="s">
        <v>94</v>
      </c>
      <c r="D115" s="21" t="s">
        <v>104</v>
      </c>
    </row>
    <row r="116" spans="1:5" ht="15">
      <c r="A116" s="22" t="s">
        <v>43</v>
      </c>
      <c r="B116" s="21" t="s">
        <v>105</v>
      </c>
      <c r="C116" s="21" t="s">
        <v>202</v>
      </c>
      <c r="D116" s="21" t="s">
        <v>203</v>
      </c>
      <c r="E116" s="16"/>
    </row>
    <row r="117" spans="1:5" ht="15">
      <c r="A117" s="22" t="s">
        <v>33</v>
      </c>
      <c r="B117" s="21" t="s">
        <v>37</v>
      </c>
      <c r="C117" s="21" t="s">
        <v>204</v>
      </c>
      <c r="D117" s="21" t="s">
        <v>205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148</v>
      </c>
      <c r="C121" s="21" t="s">
        <v>139</v>
      </c>
      <c r="D121" s="21" t="s">
        <v>140</v>
      </c>
      <c r="E121" s="16"/>
    </row>
    <row r="122" spans="1:5" ht="15">
      <c r="A122" s="22" t="s">
        <v>50</v>
      </c>
      <c r="B122" s="21" t="s">
        <v>157</v>
      </c>
      <c r="C122" s="21" t="s">
        <v>151</v>
      </c>
      <c r="D122" s="21" t="s">
        <v>152</v>
      </c>
      <c r="E122" s="16"/>
    </row>
    <row r="123" spans="1:5" ht="15">
      <c r="A123" s="22" t="s">
        <v>43</v>
      </c>
      <c r="B123" s="21" t="s">
        <v>93</v>
      </c>
      <c r="C123" s="21" t="s">
        <v>94</v>
      </c>
      <c r="D123" s="21" t="s">
        <v>95</v>
      </c>
      <c r="E123" s="16"/>
    </row>
    <row r="124" spans="1:5" ht="15">
      <c r="A124" s="22" t="s">
        <v>33</v>
      </c>
      <c r="B124" s="19" t="s">
        <v>160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160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161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162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163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164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165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159</v>
      </c>
      <c r="C131" s="21" t="s">
        <v>39</v>
      </c>
      <c r="D131" s="21" t="s">
        <v>39</v>
      </c>
    </row>
    <row r="132" spans="1:4" ht="15">
      <c r="A132" s="17" t="s">
        <v>167</v>
      </c>
      <c r="B132" s="17" t="s">
        <v>158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158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159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169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170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171</v>
      </c>
      <c r="C137" s="21" t="s">
        <v>139</v>
      </c>
      <c r="D137" s="21" t="s">
        <v>140</v>
      </c>
    </row>
    <row r="138" spans="1:4" ht="15">
      <c r="A138" s="13" t="s">
        <v>58</v>
      </c>
      <c r="B138" s="17" t="s">
        <v>159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157</v>
      </c>
      <c r="C139" s="21" t="s">
        <v>139</v>
      </c>
      <c r="D139" s="21" t="s">
        <v>140</v>
      </c>
    </row>
    <row r="140" spans="1:4" ht="15">
      <c r="A140" s="13" t="s">
        <v>43</v>
      </c>
      <c r="B140" s="17" t="s">
        <v>173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172</v>
      </c>
      <c r="C141" s="21" t="s">
        <v>125</v>
      </c>
      <c r="D141" s="21" t="s">
        <v>126</v>
      </c>
    </row>
    <row r="142" spans="1:4" ht="15">
      <c r="A142" s="22" t="s">
        <v>46</v>
      </c>
      <c r="B142" s="21" t="s">
        <v>174</v>
      </c>
      <c r="C142" s="21" t="s">
        <v>125</v>
      </c>
      <c r="D142" s="21" t="s">
        <v>126</v>
      </c>
    </row>
    <row r="143" spans="1:4" ht="15">
      <c r="A143" s="17" t="s">
        <v>58</v>
      </c>
      <c r="B143" s="17" t="s">
        <v>175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176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181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159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158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158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159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178</v>
      </c>
      <c r="C150" s="21" t="s">
        <v>39</v>
      </c>
      <c r="D150" s="21" t="s">
        <v>39</v>
      </c>
    </row>
    <row r="151" spans="1:4" ht="15">
      <c r="A151" s="17" t="s">
        <v>179</v>
      </c>
      <c r="B151" s="17" t="s">
        <v>159</v>
      </c>
      <c r="C151" s="21" t="s">
        <v>60</v>
      </c>
      <c r="D151" s="21" t="s">
        <v>132</v>
      </c>
    </row>
    <row r="152" spans="1:4" ht="15">
      <c r="A152" s="22" t="s">
        <v>50</v>
      </c>
      <c r="B152" s="18" t="s">
        <v>162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182</v>
      </c>
      <c r="C153" s="21" t="s">
        <v>76</v>
      </c>
      <c r="D153" s="21" t="s">
        <v>77</v>
      </c>
    </row>
    <row r="154" spans="1:4" ht="15">
      <c r="A154" s="22" t="s">
        <v>58</v>
      </c>
      <c r="B154" s="21" t="s">
        <v>183</v>
      </c>
      <c r="C154" s="21" t="s">
        <v>125</v>
      </c>
      <c r="D154" s="21" t="s">
        <v>188</v>
      </c>
    </row>
    <row r="155" spans="1:4" ht="15">
      <c r="A155" s="22" t="s">
        <v>58</v>
      </c>
      <c r="B155" s="21" t="s">
        <v>184</v>
      </c>
      <c r="C155" s="21" t="s">
        <v>94</v>
      </c>
      <c r="D155" s="21" t="s">
        <v>104</v>
      </c>
    </row>
    <row r="156" spans="1:4" ht="15">
      <c r="A156" s="22" t="s">
        <v>58</v>
      </c>
      <c r="B156" s="21" t="s">
        <v>184</v>
      </c>
      <c r="C156" s="21" t="s">
        <v>125</v>
      </c>
      <c r="D156" s="21" t="s">
        <v>126</v>
      </c>
    </row>
    <row r="157" spans="1:4" ht="15">
      <c r="A157" s="22" t="s">
        <v>58</v>
      </c>
      <c r="B157" s="21" t="s">
        <v>186</v>
      </c>
      <c r="C157" s="21" t="s">
        <v>111</v>
      </c>
      <c r="D157" s="21" t="s">
        <v>112</v>
      </c>
    </row>
    <row r="158" spans="1:4" ht="15">
      <c r="A158" s="22" t="s">
        <v>58</v>
      </c>
      <c r="B158" s="21" t="s">
        <v>120</v>
      </c>
      <c r="C158" s="21" t="s">
        <v>94</v>
      </c>
      <c r="D158" s="21" t="s">
        <v>104</v>
      </c>
    </row>
    <row r="159" spans="1:4" ht="15">
      <c r="A159" s="22" t="s">
        <v>58</v>
      </c>
      <c r="B159" s="21" t="s">
        <v>21</v>
      </c>
      <c r="C159" s="21" t="s">
        <v>94</v>
      </c>
      <c r="D159" s="21" t="s">
        <v>104</v>
      </c>
    </row>
    <row r="160" spans="1:4" ht="15">
      <c r="A160" s="22" t="s">
        <v>58</v>
      </c>
      <c r="B160" s="21" t="s">
        <v>187</v>
      </c>
      <c r="C160" s="21" t="s">
        <v>125</v>
      </c>
      <c r="D160" s="21" t="s">
        <v>126</v>
      </c>
    </row>
    <row r="161" spans="1:4" ht="15">
      <c r="A161" s="22" t="s">
        <v>58</v>
      </c>
      <c r="B161" s="21" t="s">
        <v>184</v>
      </c>
      <c r="C161" s="21" t="s">
        <v>125</v>
      </c>
      <c r="D161" s="21" t="s">
        <v>126</v>
      </c>
    </row>
    <row r="162" spans="1:4" ht="15">
      <c r="A162" s="22" t="s">
        <v>58</v>
      </c>
      <c r="B162" s="21" t="s">
        <v>118</v>
      </c>
      <c r="C162" s="21" t="s">
        <v>94</v>
      </c>
      <c r="D162" s="21" t="s">
        <v>104</v>
      </c>
    </row>
    <row r="163" spans="1:4" ht="15">
      <c r="A163" s="22" t="s">
        <v>49</v>
      </c>
      <c r="B163" s="17" t="s">
        <v>175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185</v>
      </c>
      <c r="C164" s="21" t="s">
        <v>94</v>
      </c>
      <c r="D164" s="21" t="s">
        <v>104</v>
      </c>
    </row>
    <row r="165" spans="1:4" ht="15">
      <c r="A165" s="22" t="s">
        <v>58</v>
      </c>
      <c r="B165" s="21" t="s">
        <v>119</v>
      </c>
      <c r="C165" s="21" t="s">
        <v>94</v>
      </c>
      <c r="D165" s="21" t="s">
        <v>104</v>
      </c>
    </row>
    <row r="166" spans="1:8" ht="15">
      <c r="A166" s="22" t="s">
        <v>43</v>
      </c>
      <c r="B166" s="21" t="s">
        <v>189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190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163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124</v>
      </c>
      <c r="C169" s="21" t="s">
        <v>125</v>
      </c>
      <c r="D169" s="21" t="s">
        <v>126</v>
      </c>
    </row>
    <row r="170" spans="1:4" ht="15">
      <c r="A170" s="22" t="s">
        <v>46</v>
      </c>
      <c r="B170" s="21" t="s">
        <v>158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158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185</v>
      </c>
      <c r="C172" s="21" t="s">
        <v>94</v>
      </c>
      <c r="D172" s="21" t="s">
        <v>104</v>
      </c>
    </row>
    <row r="173" spans="1:4" ht="15">
      <c r="A173" s="22" t="s">
        <v>50</v>
      </c>
      <c r="B173" s="21" t="s">
        <v>196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190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158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159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206</v>
      </c>
      <c r="C177" s="21" t="s">
        <v>39</v>
      </c>
      <c r="D177" s="21" t="s">
        <v>39</v>
      </c>
    </row>
    <row r="178" spans="1:4" ht="15">
      <c r="A178" s="17" t="s">
        <v>43</v>
      </c>
      <c r="B178" s="17" t="s">
        <v>207</v>
      </c>
      <c r="C178" s="21" t="s">
        <v>39</v>
      </c>
      <c r="D178" s="21" t="s">
        <v>39</v>
      </c>
    </row>
    <row r="179" spans="1:4" ht="15">
      <c r="A179" s="22" t="s">
        <v>33</v>
      </c>
      <c r="B179" s="21" t="s">
        <v>207</v>
      </c>
      <c r="C179" s="21" t="s">
        <v>39</v>
      </c>
      <c r="D179" s="21" t="s">
        <v>39</v>
      </c>
    </row>
    <row r="180" spans="1:4" ht="15">
      <c r="A180" s="22" t="s">
        <v>33</v>
      </c>
      <c r="B180" s="17" t="s">
        <v>208</v>
      </c>
      <c r="C180" s="21" t="s">
        <v>39</v>
      </c>
      <c r="D180" s="21" t="s">
        <v>39</v>
      </c>
    </row>
    <row r="181" spans="1:4" ht="15">
      <c r="A181" s="22" t="s">
        <v>48</v>
      </c>
      <c r="B181" s="21" t="s">
        <v>24</v>
      </c>
      <c r="C181" s="21" t="s">
        <v>210</v>
      </c>
      <c r="D181" s="21" t="s">
        <v>210</v>
      </c>
    </row>
    <row r="182" ht="15">
      <c r="B182" s="21" t="s">
        <v>211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2015-09-02T03:10:20Z</dcterms:modified>
  <cp:category/>
  <cp:version/>
  <cp:contentType/>
  <cp:contentStatus/>
</cp:coreProperties>
</file>